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4" i="3"/>
  <c r="E118" i="1"/>
  <c r="E112"/>
  <c r="E106"/>
  <c r="E99"/>
  <c r="E93"/>
  <c r="E11"/>
  <c r="E18"/>
  <c r="E25"/>
  <c r="E32"/>
  <c r="E40"/>
  <c r="E47"/>
  <c r="E51"/>
  <c r="E58"/>
  <c r="E65"/>
  <c r="E72"/>
  <c r="E79"/>
  <c r="E86"/>
  <c r="D27" i="3" l="1"/>
  <c r="D41"/>
  <c r="D40"/>
  <c r="D39"/>
  <c r="D36"/>
  <c r="D35"/>
  <c r="D32"/>
  <c r="D31"/>
  <c r="D30"/>
  <c r="D29"/>
  <c r="D28"/>
  <c r="D26"/>
  <c r="D23"/>
  <c r="D22"/>
  <c r="D21"/>
  <c r="D20"/>
  <c r="D37" l="1"/>
  <c r="D42"/>
  <c r="D24"/>
  <c r="D33"/>
  <c r="D43" l="1"/>
</calcChain>
</file>

<file path=xl/sharedStrings.xml><?xml version="1.0" encoding="utf-8"?>
<sst xmlns="http://schemas.openxmlformats.org/spreadsheetml/2006/main" count="306" uniqueCount="175">
  <si>
    <t>№ п/п</t>
  </si>
  <si>
    <t>Вопросы анкеты</t>
  </si>
  <si>
    <t>балл</t>
  </si>
  <si>
    <t>кол-во ответов</t>
  </si>
  <si>
    <t>средний  балл</t>
  </si>
  <si>
    <t>Открытость и доступность информации, размешенной на официальном сайте</t>
  </si>
  <si>
    <t>Полнота и актуальность информации об организации и ее деятельности</t>
  </si>
  <si>
    <t>1.1.</t>
  </si>
  <si>
    <t>неудовлетворительно, не устраивает</t>
  </si>
  <si>
    <t>плохо, не соответствует минимальным требованиям</t>
  </si>
  <si>
    <t>удовлетворительно, но со значительными недостатками</t>
  </si>
  <si>
    <t>в целом хорошо, за исключением незначительных недостатков</t>
  </si>
  <si>
    <t>отлично, полностью удовлетворен(а)</t>
  </si>
  <si>
    <t>Наличие сведений о педагогических работниках организации</t>
  </si>
  <si>
    <t>1.2.</t>
  </si>
  <si>
    <t>Доступность взаимодействия с получателями образовательных услуг по телефону, по электронной почте, с помощью электронных сервисов, в том числе наличие возможности внесения предложений, направленных на улучшение работы организации</t>
  </si>
  <si>
    <t>1.3.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</si>
  <si>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сервисов)</t>
  </si>
  <si>
    <t>1.4.</t>
  </si>
  <si>
    <t>Комфортность условий, в которых осуществляется образовательная деятельность</t>
  </si>
  <si>
    <t>2.</t>
  </si>
  <si>
    <t>Материально-техническое и информационное обеспечение организации</t>
  </si>
  <si>
    <t>2.1.</t>
  </si>
  <si>
    <t>Наличие необходимых условий для охраны и укрепления здоровья, организации питания обучающихся</t>
  </si>
  <si>
    <t>2.2.</t>
  </si>
  <si>
    <t>Условия для охраны и укрепления здоровья:</t>
  </si>
  <si>
    <t>Условия по организации питания обучающихся:</t>
  </si>
  <si>
    <t>Условия для индивидуальной работы с обучающимися</t>
  </si>
  <si>
    <t>2.3.</t>
  </si>
  <si>
    <t>Наличие дополнительных образовательных программ</t>
  </si>
  <si>
    <t>2.4.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</si>
  <si>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</si>
  <si>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2.5.</t>
  </si>
  <si>
    <t>Наличие возможности оказания психолого-педагогической, медицинской и социальной помощи обучающимся</t>
  </si>
  <si>
    <t>2.6.</t>
  </si>
  <si>
    <t>Наличие условий организации обучения и воспитания обучающихся с ограниченными возможностями здоровья и инвалидов</t>
  </si>
  <si>
    <t>2.7.</t>
  </si>
  <si>
    <t>Доброжелательность, вежливость, компетентность работников</t>
  </si>
  <si>
    <t>Доброжелательность и вежливость работников</t>
  </si>
  <si>
    <t>3.1.</t>
  </si>
  <si>
    <t>удовлетворительно</t>
  </si>
  <si>
    <t>в целом хорошо, но есть недостатки</t>
  </si>
  <si>
    <t>полностью устраивает</t>
  </si>
  <si>
    <t>Компетентность работников</t>
  </si>
  <si>
    <t>3.2.</t>
  </si>
  <si>
    <t>Общее удовлетворение качеством образовательной деятельности организации</t>
  </si>
  <si>
    <t>4.</t>
  </si>
  <si>
    <t>Удовлетворение материально-техническим обеспечением организации</t>
  </si>
  <si>
    <t>4.1.</t>
  </si>
  <si>
    <t>Удовлетворение качеством предоставляемых образовательных услуг</t>
  </si>
  <si>
    <t>4.2.</t>
  </si>
  <si>
    <t>Готовность рекомендовать организацию родственникам и знакомым</t>
  </si>
  <si>
    <t>4.3.</t>
  </si>
  <si>
    <t>Критерии, показатели, позиции оценивания</t>
  </si>
  <si>
    <t>максимальный балл</t>
  </si>
  <si>
    <t>фактический балл</t>
  </si>
  <si>
    <t>I</t>
  </si>
  <si>
    <t xml:space="preserve">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</t>
  </si>
  <si>
    <t> Полнота и актуальность информации об организации, осуществляющей образовательную деятельность (далее – организация), размещенной на официальном сайте организации в сети «Интернет»: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</si>
  <si>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</si>
  <si>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</si>
  <si>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</si>
  <si>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</si>
  <si>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</si>
  <si>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</si>
  <si>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</si>
  <si>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</si>
  <si>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 Наличие на официальном сайте организации в сети Интернет сведений о педагогических работниках организации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</si>
  <si>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</si>
  <si>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–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</si>
  <si>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</si>
  <si>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</si>
  <si>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</si>
  <si>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</si>
  <si>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</si>
  <si>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</si>
  <si>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</si>
  <si>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</si>
  <si>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Доступность взаимодействия с образовательной организацией по телефону,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</si>
  <si>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Наличие возможности взаимодействия участников образовательного процесса с организацией в том числе: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</si>
  <si>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</si>
  <si>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</si>
  <si>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</si>
  <si>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</si>
  <si>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Доступность сведений о ходе рассмотрения обращений, поступивших в организацию от заинтересованных граждан (по телефону, по электронной почте, с помощью электронных сервисов, доступных на официальном сайте организации)</t>
  </si>
  <si>
    <t>Наличие возможности поиска и получения сведений по реквизитам обращения о ходе его рассмотрения</t>
  </si>
  <si>
    <t xml:space="preserve">Наличие ранжированной информации об обращениях граждан (жалобы, предложения, вопросы, иное и т.д.) 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</si>
  <si>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</si>
  <si>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</si>
  <si>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II</t>
  </si>
  <si>
    <t xml:space="preserve">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</t>
  </si>
  <si>
    <t>Материально-техническое и информационное обеспечение организации оценивается по результатам анализа материалов самообследования или данных, представленных на сайте образовательной организации в сравнении со средним по городу (региону) (в сопоставимых показателях)</t>
  </si>
  <si>
    <t>Обеспеченность учащихся компьютерами (количество компьютеров в расчете на одного учащегося)</t>
  </si>
  <si>
    <t>Обеспеченность учителей (преподавателей) (количество компьютеров в расчете на одного учителя)</t>
  </si>
  <si>
    <t>Обеспеченность ОО мультимедийными проекторами (количество мультимедийных проекторов на учебный коллектив)</t>
  </si>
  <si>
    <t>Обеспеченность ОО интерактивными досками и приставками (количество интерактивных досок и приставок)</t>
  </si>
  <si>
    <t>Наличие лабораторий и/или мастерских (объекты для проведения практических занятий)</t>
  </si>
  <si>
    <t>Наличие современной библиотеки-медиатеки (читальный зал не менее чем на 25 рабочих мест) с наличием стационарных или переносных компьютеров с выходом в интернет</t>
  </si>
  <si>
    <t>Обеспеченность специализированными кабинетами (библиотеки, кабинеты технологий, оборудованные лабораторным оборудованием учебные кабинеты по химии и физике, и др.)</t>
  </si>
  <si>
    <t>Наличие электронных интерактивных лабораторий</t>
  </si>
  <si>
    <t>Обеспеченность лабораторным и демонстрационным оборудованием</t>
  </si>
  <si>
    <t>Наличие электронных учебников и учебных пособий (электронные образовательные ресурсы, доступ к информационным системам и информационно-телекоммуникационным сетям)</t>
  </si>
  <si>
    <t>Наличие спортивного зала</t>
  </si>
  <si>
    <t>Наличие оборудованной спортивной площадки (стадиона)</t>
  </si>
  <si>
    <t>Наличие тренажерного зала</t>
  </si>
  <si>
    <t>Наличие бассейна</t>
  </si>
  <si>
    <t>Наличие медицинского кабинета</t>
  </si>
  <si>
    <t>Наличие специализированных кабинетов по охране и укреплению здоровья (комнаты релаксации, психологической разгрузки и пр.)</t>
  </si>
  <si>
    <t>Наличие столовой на территории организации</t>
  </si>
  <si>
    <t> Условия для индивидуальной работы с обучающимися</t>
  </si>
  <si>
    <t>Наличие кружков, спортивных секций, творческих коллективов (наличие научных студенческих кружков, дискуссионных клубов, работа в малых группах обучающихся)</t>
  </si>
  <si>
    <t>Использование дистанционных образовательных технологий</t>
  </si>
  <si>
    <t>Проведение психологических и социологических исследований, опросов</t>
  </si>
  <si>
    <t>Наличие службы психологической помощи (возможность оказания психологической консультации)</t>
  </si>
  <si>
    <t>Наличие программ социально-педагогической направленности</t>
  </si>
  <si>
    <t xml:space="preserve">Наличие программ технической направленности </t>
  </si>
  <si>
    <t>Наличие программ физкультурно-спортивной направленности</t>
  </si>
  <si>
    <t>Наличие программ художественной направленности</t>
  </si>
  <si>
    <t>Наличие программ естественно-научной направленности</t>
  </si>
  <si>
    <t>Наличие программ туристско-краеведческой направленности</t>
  </si>
  <si>
    <t>Наличие дополнительных (авторских) образовательных программ</t>
  </si>
  <si>
    <t> 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мероприятиях:</t>
  </si>
  <si>
    <t>Наличие и полнота информации о конкурсах и олимпиадах в отчетном году (в том числе во всероссийских и международных), проводимых при участии организации</t>
  </si>
  <si>
    <t>Удельный вес численности обучающихся, принявших участие в отчетном году в различных олимпиадах, смотрах, конкурсах в общей численности учащихся (кроме спортивных) (менее 10% - 0 баллов, 10% и более - 1 балл)</t>
  </si>
  <si>
    <t>Наличие в отчетном году, из числа обучающихся в образовательной организации, победителей конкурсов, смотров и др. на мероприятиях различного уровня (региональный, всероссийский, международный (по 1 баллу за каждый уровень))</t>
  </si>
  <si>
    <t>Удельный вес численности обучающихся в образовательной организации, принявших участие в спортивных олимпиадах, соревнованиях в общей численности учащихся, в том числе международных (менее 10% - 0 баллов, 10% и более - 1 балл) в отчетном году</t>
  </si>
  <si>
    <t>Наличие  в отчетном году победителей спортивных олимпиад различного уровня (по 1 баллу за каждый уровень - региональный, всероссийский, международный)</t>
  </si>
  <si>
    <t>Проведение мероприятий по сдаче норм ГТО</t>
  </si>
  <si>
    <t> Наличие возможности оказания обучающимся психолого-педагогической, медицинской и социальной помощи</t>
  </si>
  <si>
    <t>Наличие психолого-педагогического консультирования обучающихся, их родителей (законных представителей),педагогических работников (наличие программы психологического сопровождения деятельности какой-либо категории обучающихся)</t>
  </si>
  <si>
    <t>Наличие коррекционно-развивающих и компенсирующих занятий с обучающимися, логопедической помощи обучающимся</t>
  </si>
  <si>
    <t>Наличие комплекса реабилитационных и других медицинских мероприятий</t>
  </si>
  <si>
    <t>Наличие действующих программ оказания помощи обучающимся в социальной адаптации, профориентации, получении дополнительных профессиональных навыков, трудоустройстве</t>
  </si>
  <si>
    <t>Наличие условий организации обучения и воспитания обучающихся с ограниченными возможностями здоровья и инвалидов</t>
  </si>
  <si>
    <t xml:space="preserve">Наличие обучающихся с ограниченными возможностями здоровья </t>
  </si>
  <si>
    <t>Использование специальных учебников, учебных пособий и дидактических материалов</t>
  </si>
  <si>
    <t>Использование специальных технических средств обучения коллективного и индивидуального пользования</t>
  </si>
  <si>
    <t>Предоставление обучающимся с ограниченными возможностями здоровья специальных технических средств обучения индивидуального пользования в постоянное пользование</t>
  </si>
  <si>
    <t>Предоставление услуг ассистента (помощника), оказывающего обучающимся необходимую техническую помощь</t>
  </si>
  <si>
    <t>Проведение групповых и индивидуальных коррекционных занятий (наличие приема в специальные (коррекционные) группы по различным образовательным программам, мероприятия, обеспечивающие вовлечение детей с ограниченными возможностями здоровья и инвалидов в общественную жизнь образовательной организации (экскурсии, классные часы, концерты и т.д.)</t>
  </si>
  <si>
    <t>Обеспечение доступа в здания организаций, осуществляющих образовательную деятельность, для обучающихся с ограниченными возможностями здоровья (свободный доступ к местам занятий, наличие пандусов, поручней, расширенных дверных проемов и т.д.)</t>
  </si>
  <si>
    <t>Оказание психологической и другой консультативной помощи обучающимся с ограниченными возможностями здоровья</t>
  </si>
  <si>
    <t>Экспертное заключение по оценке качества образовательной деятельности</t>
  </si>
  <si>
    <t>(полное наименование ОО по Уставу)</t>
  </si>
  <si>
    <t>_____________________________________________________________________________________</t>
  </si>
  <si>
    <t>Используемые источники информации для анализа:</t>
  </si>
  <si>
    <t>1. Сайт ОО;</t>
  </si>
  <si>
    <t>2. Результаты анкетирования.</t>
  </si>
  <si>
    <t>Результаты экспертной оценки</t>
  </si>
  <si>
    <t>III</t>
  </si>
  <si>
    <t xml:space="preserve">3.2. </t>
  </si>
  <si>
    <t>Итого по критерию I</t>
  </si>
  <si>
    <t>Итого по критерию II</t>
  </si>
  <si>
    <t>Итого по критерию III</t>
  </si>
  <si>
    <t>IV</t>
  </si>
  <si>
    <t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организации</t>
  </si>
  <si>
    <t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доброжелательности, вежливости, компетентности работников</t>
  </si>
  <si>
    <t xml:space="preserve">4.1. </t>
  </si>
  <si>
    <t>Итого по критерию IV</t>
  </si>
  <si>
    <t>Интегральная оценка</t>
  </si>
  <si>
    <t>Выводы:</t>
  </si>
  <si>
    <t>Рекомендации по повышению качества образовательной деятельности:</t>
  </si>
  <si>
    <t>Подпись экспертов:</t>
  </si>
  <si>
    <t xml:space="preserve">Kr - скорее высокое </t>
  </si>
  <si>
    <t>На сайте образовательно учреждения нет сведений о структуре организации и органах ее управления.  Однако в полной мере отражается наличие действующих программ оказания помощи обучающимся в социальной адаптации, профориентации, получении дополнительных профессиональных навыков, трудоустройстве.</t>
  </si>
  <si>
    <t>Оценка сайта МКОУ СОШ №7 с.Величаевского</t>
  </si>
  <si>
    <t>Результаты анкетирования респондентов МКОУ СОШ №7  Левокумского муниципального района</t>
  </si>
  <si>
    <t>на основании приказа отдела образования от 12.08.16 г № 384-од "О формировании независимой оценки качества образовательной деятельности образовательных организаций Левокумского муниципального района Ставропольского края" по поручению общественного совета прри отделе образования администрации Левокумского муниципального района</t>
  </si>
  <si>
    <t>1. __________________________________________(  Чернобривцева А.И.        )</t>
  </si>
  <si>
    <t>3.__________________________________________(  Вольвач Е.Н.          )</t>
  </si>
  <si>
    <t>2.__________________________________________( Таранова Л.П.           )</t>
  </si>
  <si>
    <t>Дата (даты) проведения экспертной оценки: __31.10.16-4.11.16 г______________________</t>
  </si>
  <si>
    <t>Муниципальное казённое общеобразовательное учреждение" Средняя общеобразовательная школа№7 Левокумского муниципального района Ставропольского края"</t>
  </si>
  <si>
    <t xml:space="preserve"> Обеспечить  техническую возможность проведения онлайн-опросов, анкет с целью изучения мнений и получения предложений по разным направлениям деятельности организации что, безусловно, отрицательно сказывается на возможности осуществления обратной
связи.  Обеспечить техническую возможность получения сведений о  ходе рассмотрения обращений граждан.</t>
  </si>
  <si>
    <t>Интегральная оценка качества образовательной деятельности _____119_______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</si>
</sst>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3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0" fontId="0" fillId="0" borderId="6" xfId="0" applyBorder="1"/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2" borderId="2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top"/>
    </xf>
    <xf numFmtId="0" fontId="7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12" xfId="0" applyFont="1" applyBorder="1" applyAlignment="1">
      <alignment vertical="center" wrapText="1"/>
    </xf>
    <xf numFmtId="0" fontId="5" fillId="0" borderId="0" xfId="0" applyFont="1" applyAlignment="1"/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10" fillId="0" borderId="1" xfId="0" applyFont="1" applyBorder="1"/>
    <xf numFmtId="0" fontId="5" fillId="0" borderId="1" xfId="0" applyFont="1" applyBorder="1"/>
    <xf numFmtId="0" fontId="7" fillId="0" borderId="1" xfId="0" applyFont="1" applyBorder="1" applyAlignment="1">
      <alignment wrapText="1"/>
    </xf>
    <xf numFmtId="0" fontId="5" fillId="0" borderId="13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/>
    </xf>
    <xf numFmtId="1" fontId="5" fillId="0" borderId="1" xfId="0" applyNumberFormat="1" applyFont="1" applyBorder="1"/>
    <xf numFmtId="164" fontId="5" fillId="0" borderId="1" xfId="0" applyNumberFormat="1" applyFont="1" applyBorder="1"/>
    <xf numFmtId="0" fontId="0" fillId="3" borderId="1" xfId="0" applyFill="1" applyBorder="1"/>
    <xf numFmtId="2" fontId="5" fillId="0" borderId="1" xfId="0" applyNumberFormat="1" applyFont="1" applyBorder="1" applyAlignment="1">
      <alignment vertical="center"/>
    </xf>
    <xf numFmtId="2" fontId="0" fillId="0" borderId="1" xfId="0" applyNumberFormat="1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2" fontId="5" fillId="0" borderId="1" xfId="0" applyNumberFormat="1" applyFont="1" applyBorder="1"/>
    <xf numFmtId="2" fontId="5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top"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opLeftCell="A97" workbookViewId="0">
      <selection activeCell="E118" sqref="E118"/>
    </sheetView>
  </sheetViews>
  <sheetFormatPr defaultRowHeight="15"/>
  <cols>
    <col min="2" max="2" width="66.140625" customWidth="1"/>
    <col min="4" max="4" width="9.140625" customWidth="1"/>
    <col min="5" max="5" width="8.7109375" customWidth="1"/>
  </cols>
  <sheetData>
    <row r="1" spans="1:5" ht="18.75">
      <c r="A1" s="20" t="s">
        <v>166</v>
      </c>
      <c r="B1" s="20"/>
    </row>
    <row r="3" spans="1:5" ht="30.75" thickBo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</row>
    <row r="4" spans="1:5" ht="15.75" thickBot="1">
      <c r="A4" s="4">
        <v>1</v>
      </c>
      <c r="B4" s="3" t="s">
        <v>5</v>
      </c>
      <c r="C4" s="1"/>
      <c r="D4" s="1"/>
      <c r="E4" s="1"/>
    </row>
    <row r="5" spans="1:5" ht="15.75" thickBot="1">
      <c r="A5" s="4" t="s">
        <v>7</v>
      </c>
      <c r="B5" s="3" t="s">
        <v>6</v>
      </c>
      <c r="C5" s="1"/>
      <c r="D5" s="1"/>
      <c r="E5" s="1"/>
    </row>
    <row r="6" spans="1:5" ht="15.75" thickBot="1">
      <c r="A6" s="4"/>
      <c r="B6" s="5" t="s">
        <v>8</v>
      </c>
      <c r="C6" s="5">
        <v>0</v>
      </c>
      <c r="D6" s="1">
        <v>0</v>
      </c>
      <c r="E6" s="1"/>
    </row>
    <row r="7" spans="1:5" ht="15.75" thickBot="1">
      <c r="A7" s="4"/>
      <c r="B7" s="5" t="s">
        <v>9</v>
      </c>
      <c r="C7" s="5">
        <v>2.5</v>
      </c>
      <c r="D7" s="1">
        <v>1</v>
      </c>
      <c r="E7" s="1"/>
    </row>
    <row r="8" spans="1:5" ht="15.75" thickBot="1">
      <c r="A8" s="4"/>
      <c r="B8" s="5" t="s">
        <v>10</v>
      </c>
      <c r="C8" s="5">
        <v>5</v>
      </c>
      <c r="D8" s="1">
        <v>31</v>
      </c>
      <c r="E8" s="1"/>
    </row>
    <row r="9" spans="1:5" ht="15.75" thickBot="1">
      <c r="A9" s="4"/>
      <c r="B9" s="5" t="s">
        <v>11</v>
      </c>
      <c r="C9" s="5">
        <v>7.5</v>
      </c>
      <c r="D9" s="1">
        <v>84</v>
      </c>
      <c r="E9" s="1"/>
    </row>
    <row r="10" spans="1:5" ht="15.75" thickBot="1">
      <c r="A10" s="4"/>
      <c r="B10" s="5" t="s">
        <v>12</v>
      </c>
      <c r="C10" s="5">
        <v>10</v>
      </c>
      <c r="D10" s="1">
        <v>78</v>
      </c>
      <c r="E10" s="1"/>
    </row>
    <row r="11" spans="1:5" ht="15.75" thickBot="1">
      <c r="A11" s="4"/>
      <c r="B11" s="1"/>
      <c r="C11" s="1"/>
      <c r="D11" s="1">
        <v>194</v>
      </c>
      <c r="E11" s="52">
        <f>(C6*D6+C7*D7+C8*D8+C9*D9+C10*D10)/D11</f>
        <v>8.0798969072164954</v>
      </c>
    </row>
    <row r="12" spans="1:5" ht="15.75" thickBot="1">
      <c r="A12" s="4" t="s">
        <v>14</v>
      </c>
      <c r="B12" s="3" t="s">
        <v>13</v>
      </c>
      <c r="C12" s="1"/>
      <c r="D12" s="1"/>
      <c r="E12" s="1"/>
    </row>
    <row r="13" spans="1:5" ht="15.75" thickBot="1">
      <c r="A13" s="4"/>
      <c r="B13" s="5" t="s">
        <v>8</v>
      </c>
      <c r="C13" s="5">
        <v>0</v>
      </c>
      <c r="D13" s="1">
        <v>0</v>
      </c>
      <c r="E13" s="1"/>
    </row>
    <row r="14" spans="1:5" ht="15.75" thickBot="1">
      <c r="A14" s="4"/>
      <c r="B14" s="5" t="s">
        <v>9</v>
      </c>
      <c r="C14" s="5">
        <v>2.5</v>
      </c>
      <c r="D14" s="1">
        <v>6</v>
      </c>
      <c r="E14" s="1"/>
    </row>
    <row r="15" spans="1:5" ht="15.75" thickBot="1">
      <c r="A15" s="4"/>
      <c r="B15" s="5" t="s">
        <v>10</v>
      </c>
      <c r="C15" s="5">
        <v>5</v>
      </c>
      <c r="D15" s="1">
        <v>17</v>
      </c>
      <c r="E15" s="1"/>
    </row>
    <row r="16" spans="1:5" ht="15.75" thickBot="1">
      <c r="A16" s="4"/>
      <c r="B16" s="5" t="s">
        <v>11</v>
      </c>
      <c r="C16" s="5">
        <v>7.5</v>
      </c>
      <c r="D16" s="1">
        <v>127</v>
      </c>
      <c r="E16" s="1"/>
    </row>
    <row r="17" spans="1:5" ht="15.75" thickBot="1">
      <c r="A17" s="4"/>
      <c r="B17" s="5" t="s">
        <v>12</v>
      </c>
      <c r="C17" s="5">
        <v>10</v>
      </c>
      <c r="D17" s="1">
        <v>44</v>
      </c>
      <c r="E17" s="1"/>
    </row>
    <row r="18" spans="1:5">
      <c r="A18" s="4"/>
      <c r="B18" s="1"/>
      <c r="C18" s="1"/>
      <c r="D18" s="1">
        <v>194</v>
      </c>
      <c r="E18" s="52">
        <f>(C13*D13+C14*D14+C15*D15+C16*D16+C17*D17)/D18</f>
        <v>7.6932989690721651</v>
      </c>
    </row>
    <row r="19" spans="1:5" ht="50.25" customHeight="1" thickBot="1">
      <c r="A19" s="10" t="s">
        <v>16</v>
      </c>
      <c r="B19" s="7" t="s">
        <v>15</v>
      </c>
      <c r="C19" s="1"/>
      <c r="D19" s="1"/>
      <c r="E19" s="1"/>
    </row>
    <row r="20" spans="1:5" ht="15.75" thickBot="1">
      <c r="A20" s="9"/>
      <c r="B20" s="5" t="s">
        <v>8</v>
      </c>
      <c r="C20" s="5">
        <v>0</v>
      </c>
      <c r="D20" s="1">
        <v>0</v>
      </c>
      <c r="E20" s="1"/>
    </row>
    <row r="21" spans="1:5" ht="15.75" thickBot="1">
      <c r="A21" s="4"/>
      <c r="B21" s="5" t="s">
        <v>9</v>
      </c>
      <c r="C21" s="5">
        <v>2.5</v>
      </c>
      <c r="D21" s="1">
        <v>3</v>
      </c>
      <c r="E21" s="1"/>
    </row>
    <row r="22" spans="1:5" ht="15.75" thickBot="1">
      <c r="A22" s="4"/>
      <c r="B22" s="5" t="s">
        <v>10</v>
      </c>
      <c r="C22" s="5">
        <v>5</v>
      </c>
      <c r="D22" s="1">
        <v>33</v>
      </c>
      <c r="E22" s="1"/>
    </row>
    <row r="23" spans="1:5" ht="15.75" thickBot="1">
      <c r="A23" s="4"/>
      <c r="B23" s="5" t="s">
        <v>11</v>
      </c>
      <c r="C23" s="5">
        <v>7.5</v>
      </c>
      <c r="D23" s="1">
        <v>97</v>
      </c>
      <c r="E23" s="1"/>
    </row>
    <row r="24" spans="1:5" ht="15.75" thickBot="1">
      <c r="A24" s="4"/>
      <c r="B24" s="8" t="s">
        <v>12</v>
      </c>
      <c r="C24" s="8">
        <v>10</v>
      </c>
      <c r="D24" s="1">
        <v>61</v>
      </c>
      <c r="E24" s="1"/>
    </row>
    <row r="25" spans="1:5">
      <c r="A25" s="4"/>
      <c r="B25" s="1"/>
      <c r="C25" s="1"/>
      <c r="D25" s="1">
        <v>194</v>
      </c>
      <c r="E25" s="52">
        <f>(C20*D20+C21*D21+C22*D22+C23*D23+C24*D24)/D25</f>
        <v>7.7835051546391751</v>
      </c>
    </row>
    <row r="26" spans="1:5" ht="40.5" customHeight="1" thickBot="1">
      <c r="A26" s="10" t="s">
        <v>18</v>
      </c>
      <c r="B26" s="7" t="s">
        <v>17</v>
      </c>
      <c r="C26" s="1"/>
      <c r="D26" s="1"/>
      <c r="E26" s="1"/>
    </row>
    <row r="27" spans="1:5" ht="15.75" thickBot="1">
      <c r="A27" s="9"/>
      <c r="B27" s="5" t="s">
        <v>8</v>
      </c>
      <c r="C27" s="5">
        <v>0</v>
      </c>
      <c r="D27" s="1">
        <v>0</v>
      </c>
      <c r="E27" s="1"/>
    </row>
    <row r="28" spans="1:5" ht="15.75" thickBot="1">
      <c r="A28" s="4"/>
      <c r="B28" s="5" t="s">
        <v>9</v>
      </c>
      <c r="C28" s="5">
        <v>2.5</v>
      </c>
      <c r="D28" s="1">
        <v>12</v>
      </c>
      <c r="E28" s="1"/>
    </row>
    <row r="29" spans="1:5" ht="15.75" thickBot="1">
      <c r="A29" s="4"/>
      <c r="B29" s="5" t="s">
        <v>10</v>
      </c>
      <c r="C29" s="5">
        <v>5</v>
      </c>
      <c r="D29" s="1">
        <v>48</v>
      </c>
      <c r="E29" s="1"/>
    </row>
    <row r="30" spans="1:5" ht="15.75" thickBot="1">
      <c r="A30" s="4"/>
      <c r="B30" s="5" t="s">
        <v>11</v>
      </c>
      <c r="C30" s="5">
        <v>7.5</v>
      </c>
      <c r="D30" s="1">
        <v>81</v>
      </c>
      <c r="E30" s="1"/>
    </row>
    <row r="31" spans="1:5" ht="15.75" thickBot="1">
      <c r="A31" s="4"/>
      <c r="B31" s="5" t="s">
        <v>12</v>
      </c>
      <c r="C31" s="5">
        <v>10</v>
      </c>
      <c r="D31" s="1">
        <v>53</v>
      </c>
      <c r="E31" s="1"/>
    </row>
    <row r="32" spans="1:5">
      <c r="A32" s="4"/>
      <c r="B32" s="1"/>
      <c r="C32" s="11"/>
      <c r="D32" s="1">
        <v>194</v>
      </c>
      <c r="E32" s="52">
        <f>(C27*D27+C28*D28+C29*D29+C30*D30+C31*D31)/D32</f>
        <v>7.2551546391752577</v>
      </c>
    </row>
    <row r="33" spans="1:5">
      <c r="A33" s="10" t="s">
        <v>20</v>
      </c>
      <c r="B33" s="15" t="s">
        <v>19</v>
      </c>
      <c r="C33" s="1"/>
      <c r="D33" s="1"/>
      <c r="E33" s="1"/>
    </row>
    <row r="34" spans="1:5" ht="15.75" thickBot="1">
      <c r="A34" s="1" t="s">
        <v>22</v>
      </c>
      <c r="B34" s="15" t="s">
        <v>21</v>
      </c>
      <c r="C34" s="1"/>
      <c r="D34" s="1"/>
      <c r="E34" s="1"/>
    </row>
    <row r="35" spans="1:5" ht="15.75" thickBot="1">
      <c r="A35" s="1"/>
      <c r="B35" s="13" t="s">
        <v>8</v>
      </c>
      <c r="C35" s="5">
        <v>0</v>
      </c>
      <c r="D35" s="1">
        <v>0</v>
      </c>
      <c r="E35" s="1"/>
    </row>
    <row r="36" spans="1:5" ht="15.75" thickBot="1">
      <c r="A36" s="1"/>
      <c r="B36" s="5" t="s">
        <v>9</v>
      </c>
      <c r="C36" s="5">
        <v>2.5</v>
      </c>
      <c r="D36" s="1">
        <v>5</v>
      </c>
      <c r="E36" s="1"/>
    </row>
    <row r="37" spans="1:5" ht="15.75" thickBot="1">
      <c r="A37" s="1"/>
      <c r="B37" s="5" t="s">
        <v>10</v>
      </c>
      <c r="C37" s="5">
        <v>5</v>
      </c>
      <c r="D37" s="1">
        <v>44</v>
      </c>
      <c r="E37" s="1"/>
    </row>
    <row r="38" spans="1:5" ht="15.75" thickBot="1">
      <c r="A38" s="1"/>
      <c r="B38" s="5" t="s">
        <v>11</v>
      </c>
      <c r="C38" s="5">
        <v>7.5</v>
      </c>
      <c r="D38" s="1">
        <v>76</v>
      </c>
      <c r="E38" s="1"/>
    </row>
    <row r="39" spans="1:5">
      <c r="A39" s="1"/>
      <c r="B39" s="5" t="s">
        <v>12</v>
      </c>
      <c r="C39" s="5">
        <v>10</v>
      </c>
      <c r="D39" s="1">
        <v>69</v>
      </c>
      <c r="E39" s="1"/>
    </row>
    <row r="40" spans="1:5">
      <c r="A40" s="1"/>
      <c r="B40" s="1"/>
      <c r="C40" s="1"/>
      <c r="D40" s="1">
        <v>194</v>
      </c>
      <c r="E40" s="52">
        <f>(C35*D35+C36*D36+C37*D37+C38*D38+C39*D39)/D40</f>
        <v>7.6932989690721651</v>
      </c>
    </row>
    <row r="41" spans="1:5" ht="24.75">
      <c r="A41" s="1" t="s">
        <v>24</v>
      </c>
      <c r="B41" s="14" t="s">
        <v>23</v>
      </c>
      <c r="C41" s="1"/>
      <c r="D41" s="1"/>
      <c r="E41" s="1"/>
    </row>
    <row r="42" spans="1:5" ht="15.75" thickBot="1">
      <c r="A42" s="1"/>
      <c r="B42" s="15" t="s">
        <v>25</v>
      </c>
      <c r="C42" s="1"/>
      <c r="D42" s="1"/>
      <c r="E42" s="1"/>
    </row>
    <row r="43" spans="1:5" ht="15.75" thickBot="1">
      <c r="A43" s="1"/>
      <c r="B43" s="13" t="s">
        <v>8</v>
      </c>
      <c r="C43" s="5">
        <v>0</v>
      </c>
      <c r="D43" s="50">
        <v>0</v>
      </c>
      <c r="E43" s="1"/>
    </row>
    <row r="44" spans="1:5" ht="15.75" thickBot="1">
      <c r="A44" s="1"/>
      <c r="B44" s="5" t="s">
        <v>10</v>
      </c>
      <c r="C44" s="5">
        <v>2.5</v>
      </c>
      <c r="D44" s="50">
        <v>33</v>
      </c>
      <c r="E44" s="1"/>
    </row>
    <row r="45" spans="1:5" ht="15.75" thickBot="1">
      <c r="A45" s="1"/>
      <c r="B45" s="8" t="s">
        <v>11</v>
      </c>
      <c r="C45" s="8">
        <v>5</v>
      </c>
      <c r="D45" s="50">
        <v>83</v>
      </c>
      <c r="E45" s="1"/>
    </row>
    <row r="46" spans="1:5" ht="15.75" thickBot="1">
      <c r="A46" s="1"/>
      <c r="B46" s="12" t="s">
        <v>12</v>
      </c>
      <c r="C46" s="12">
        <v>7.5</v>
      </c>
      <c r="D46" s="50">
        <v>78</v>
      </c>
      <c r="E46" s="1"/>
    </row>
    <row r="47" spans="1:5" ht="15.75" thickBot="1">
      <c r="A47" s="1"/>
      <c r="B47" s="12"/>
      <c r="C47" s="12"/>
      <c r="D47" s="50">
        <v>194</v>
      </c>
      <c r="E47" s="52">
        <f>(C43*D43+C44*D44+C45*D45+C46*D46)/D47</f>
        <v>5.5798969072164946</v>
      </c>
    </row>
    <row r="48" spans="1:5" ht="15.75" thickBot="1">
      <c r="A48" s="1"/>
      <c r="B48" s="6" t="s">
        <v>26</v>
      </c>
      <c r="C48" s="1"/>
      <c r="D48" s="50"/>
      <c r="E48" s="1"/>
    </row>
    <row r="49" spans="1:5" ht="15.75" thickBot="1">
      <c r="A49" s="1"/>
      <c r="B49" s="8" t="s">
        <v>8</v>
      </c>
      <c r="C49" s="8">
        <v>0</v>
      </c>
      <c r="D49" s="50">
        <v>9</v>
      </c>
      <c r="E49" s="1"/>
    </row>
    <row r="50" spans="1:5" ht="15.75" thickBot="1">
      <c r="A50" s="1"/>
      <c r="B50" s="12" t="s">
        <v>12</v>
      </c>
      <c r="C50" s="12">
        <v>2.5</v>
      </c>
      <c r="D50" s="50">
        <v>185</v>
      </c>
      <c r="E50" s="1"/>
    </row>
    <row r="51" spans="1:5">
      <c r="A51" s="1"/>
      <c r="B51" s="1"/>
      <c r="C51" s="1"/>
      <c r="D51" s="50">
        <v>140</v>
      </c>
      <c r="E51" s="52">
        <f>(C49*D49+C50*D50)/D51</f>
        <v>3.3035714285714284</v>
      </c>
    </row>
    <row r="52" spans="1:5" ht="15.75" thickBot="1">
      <c r="A52" s="1" t="s">
        <v>28</v>
      </c>
      <c r="B52" s="6" t="s">
        <v>27</v>
      </c>
      <c r="C52" s="1"/>
      <c r="D52" s="1"/>
      <c r="E52" s="1"/>
    </row>
    <row r="53" spans="1:5" ht="15.75" thickBot="1">
      <c r="A53" s="1"/>
      <c r="B53" s="5" t="s">
        <v>8</v>
      </c>
      <c r="C53" s="5">
        <v>0</v>
      </c>
      <c r="D53" s="1">
        <v>0</v>
      </c>
      <c r="E53" s="1"/>
    </row>
    <row r="54" spans="1:5" ht="15.75" thickBot="1">
      <c r="A54" s="1"/>
      <c r="B54" s="5" t="s">
        <v>9</v>
      </c>
      <c r="C54" s="5">
        <v>2.5</v>
      </c>
      <c r="D54" s="1">
        <v>16</v>
      </c>
      <c r="E54" s="1"/>
    </row>
    <row r="55" spans="1:5" ht="15.75" thickBot="1">
      <c r="A55" s="1"/>
      <c r="B55" s="5" t="s">
        <v>10</v>
      </c>
      <c r="C55" s="5">
        <v>5</v>
      </c>
      <c r="D55" s="1">
        <v>39</v>
      </c>
      <c r="E55" s="1"/>
    </row>
    <row r="56" spans="1:5" ht="15.75" thickBot="1">
      <c r="A56" s="1"/>
      <c r="B56" s="5" t="s">
        <v>11</v>
      </c>
      <c r="C56" s="5">
        <v>7.5</v>
      </c>
      <c r="D56" s="1">
        <v>88</v>
      </c>
      <c r="E56" s="1"/>
    </row>
    <row r="57" spans="1:5">
      <c r="A57" s="1"/>
      <c r="B57" s="5" t="s">
        <v>12</v>
      </c>
      <c r="C57" s="5">
        <v>10</v>
      </c>
      <c r="D57" s="1">
        <v>51</v>
      </c>
      <c r="E57" s="1"/>
    </row>
    <row r="58" spans="1:5">
      <c r="A58" s="1"/>
      <c r="B58" s="1"/>
      <c r="C58" s="1"/>
      <c r="D58" s="1">
        <v>194</v>
      </c>
      <c r="E58" s="52">
        <f>(C53*D53+C54*D54+C55*D55+C56*D56+C57*D57)/D58</f>
        <v>7.2422680412371134</v>
      </c>
    </row>
    <row r="59" spans="1:5" ht="15.75" thickBot="1">
      <c r="A59" s="1" t="s">
        <v>30</v>
      </c>
      <c r="B59" s="6" t="s">
        <v>29</v>
      </c>
      <c r="C59" s="1"/>
      <c r="D59" s="1"/>
      <c r="E59" s="1"/>
    </row>
    <row r="60" spans="1:5" ht="15.75" thickBot="1">
      <c r="A60" s="1"/>
      <c r="B60" s="5" t="s">
        <v>8</v>
      </c>
      <c r="C60" s="5">
        <v>0</v>
      </c>
      <c r="D60" s="1">
        <v>0</v>
      </c>
      <c r="E60" s="1"/>
    </row>
    <row r="61" spans="1:5" ht="15.75" thickBot="1">
      <c r="A61" s="1"/>
      <c r="B61" s="5" t="s">
        <v>9</v>
      </c>
      <c r="C61" s="5">
        <v>2.5</v>
      </c>
      <c r="D61" s="1">
        <v>8</v>
      </c>
      <c r="E61" s="1"/>
    </row>
    <row r="62" spans="1:5" ht="15.75" thickBot="1">
      <c r="A62" s="1"/>
      <c r="B62" s="5" t="s">
        <v>10</v>
      </c>
      <c r="C62" s="5">
        <v>5</v>
      </c>
      <c r="D62" s="1">
        <v>44</v>
      </c>
      <c r="E62" s="1"/>
    </row>
    <row r="63" spans="1:5" ht="15.75" thickBot="1">
      <c r="A63" s="1"/>
      <c r="B63" s="5" t="s">
        <v>11</v>
      </c>
      <c r="C63" s="5">
        <v>7.5</v>
      </c>
      <c r="D63" s="1">
        <v>62</v>
      </c>
      <c r="E63" s="1"/>
    </row>
    <row r="64" spans="1:5">
      <c r="A64" s="1"/>
      <c r="B64" s="5" t="s">
        <v>12</v>
      </c>
      <c r="C64" s="5">
        <v>10</v>
      </c>
      <c r="D64" s="1">
        <v>80</v>
      </c>
      <c r="E64" s="1"/>
    </row>
    <row r="65" spans="1:5">
      <c r="A65" s="1"/>
      <c r="B65" s="1"/>
      <c r="C65" s="1"/>
      <c r="D65" s="1">
        <v>194</v>
      </c>
      <c r="E65" s="52">
        <f>(C60*D60+C61*D61+C62*D62+C63*D63+C64*D64)/D65</f>
        <v>7.7577319587628866</v>
      </c>
    </row>
    <row r="66" spans="1:5" ht="61.5" thickBot="1">
      <c r="A66" s="1" t="s">
        <v>32</v>
      </c>
      <c r="B66" s="7" t="s">
        <v>31</v>
      </c>
      <c r="C66" s="1"/>
      <c r="D66" s="1"/>
      <c r="E66" s="1"/>
    </row>
    <row r="67" spans="1:5" ht="15.75" thickBot="1">
      <c r="A67" s="1"/>
      <c r="B67" s="16" t="s">
        <v>8</v>
      </c>
      <c r="C67" s="5">
        <v>0</v>
      </c>
      <c r="D67" s="1">
        <v>0</v>
      </c>
      <c r="E67" s="1"/>
    </row>
    <row r="68" spans="1:5" ht="15.75" thickBot="1">
      <c r="A68" s="1"/>
      <c r="B68" s="16" t="s">
        <v>9</v>
      </c>
      <c r="C68" s="5">
        <v>2.5</v>
      </c>
      <c r="D68" s="1">
        <v>30</v>
      </c>
      <c r="E68" s="1"/>
    </row>
    <row r="69" spans="1:5" ht="15.75" thickBot="1">
      <c r="A69" s="1"/>
      <c r="B69" s="17" t="s">
        <v>10</v>
      </c>
      <c r="C69" s="8">
        <v>5</v>
      </c>
      <c r="D69" s="1">
        <v>24</v>
      </c>
      <c r="E69" s="1"/>
    </row>
    <row r="70" spans="1:5" ht="15.75" thickBot="1">
      <c r="A70" s="1"/>
      <c r="B70" s="12" t="s">
        <v>11</v>
      </c>
      <c r="C70" s="12">
        <v>7.5</v>
      </c>
      <c r="D70" s="1">
        <v>68</v>
      </c>
      <c r="E70" s="1"/>
    </row>
    <row r="71" spans="1:5" ht="15.75" thickBot="1">
      <c r="A71" s="1"/>
      <c r="B71" s="12" t="s">
        <v>12</v>
      </c>
      <c r="C71" s="12">
        <v>10</v>
      </c>
      <c r="D71" s="1">
        <v>72</v>
      </c>
      <c r="E71" s="1"/>
    </row>
    <row r="72" spans="1:5">
      <c r="A72" s="1"/>
      <c r="B72" s="1"/>
      <c r="C72" s="1"/>
      <c r="D72" s="1">
        <v>194</v>
      </c>
      <c r="E72" s="52">
        <f>(C67*D67+C68*D68+C69*D69+C70*D70+C71*D71)/D72</f>
        <v>7.3453608247422677</v>
      </c>
    </row>
    <row r="73" spans="1:5" ht="25.5" thickBot="1">
      <c r="A73" s="1" t="s">
        <v>34</v>
      </c>
      <c r="B73" s="7" t="s">
        <v>33</v>
      </c>
      <c r="C73" s="1"/>
      <c r="D73" s="1"/>
      <c r="E73" s="1"/>
    </row>
    <row r="74" spans="1:5" ht="15.75" thickBot="1">
      <c r="A74" s="1"/>
      <c r="B74" s="5" t="s">
        <v>8</v>
      </c>
      <c r="C74" s="5">
        <v>0</v>
      </c>
      <c r="D74" s="1">
        <v>0</v>
      </c>
      <c r="E74" s="1"/>
    </row>
    <row r="75" spans="1:5" ht="15.75" thickBot="1">
      <c r="A75" s="1"/>
      <c r="B75" s="5" t="s">
        <v>9</v>
      </c>
      <c r="C75" s="5">
        <v>2.5</v>
      </c>
      <c r="D75" s="1">
        <v>6</v>
      </c>
      <c r="E75" s="1"/>
    </row>
    <row r="76" spans="1:5" ht="15.75" thickBot="1">
      <c r="A76" s="1"/>
      <c r="B76" s="5" t="s">
        <v>10</v>
      </c>
      <c r="C76" s="5">
        <v>5</v>
      </c>
      <c r="D76" s="1">
        <v>30</v>
      </c>
      <c r="E76" s="1"/>
    </row>
    <row r="77" spans="1:5" ht="15.75" thickBot="1">
      <c r="A77" s="1"/>
      <c r="B77" s="5" t="s">
        <v>11</v>
      </c>
      <c r="C77" s="5">
        <v>7.5</v>
      </c>
      <c r="D77" s="1">
        <v>80</v>
      </c>
      <c r="E77" s="1"/>
    </row>
    <row r="78" spans="1:5">
      <c r="A78" s="1"/>
      <c r="B78" s="5" t="s">
        <v>12</v>
      </c>
      <c r="C78" s="5">
        <v>10</v>
      </c>
      <c r="D78" s="1">
        <v>78</v>
      </c>
      <c r="E78" s="1"/>
    </row>
    <row r="79" spans="1:5">
      <c r="A79" s="1"/>
      <c r="B79" s="1"/>
      <c r="C79" s="1"/>
      <c r="D79" s="1">
        <v>194</v>
      </c>
      <c r="E79" s="52">
        <f>(C74*D74+C75*D75+C76*D76+C77*D77+C78*D78)/D79</f>
        <v>7.963917525773196</v>
      </c>
    </row>
    <row r="80" spans="1:5" ht="25.5" thickBot="1">
      <c r="A80" s="1" t="s">
        <v>36</v>
      </c>
      <c r="B80" s="7" t="s">
        <v>35</v>
      </c>
      <c r="C80" s="1"/>
      <c r="D80" s="1"/>
      <c r="E80" s="1"/>
    </row>
    <row r="81" spans="1:5" ht="15.75" thickBot="1">
      <c r="A81" s="1"/>
      <c r="B81" s="5" t="s">
        <v>8</v>
      </c>
      <c r="C81" s="5">
        <v>0</v>
      </c>
      <c r="D81" s="1">
        <v>0</v>
      </c>
      <c r="E81" s="1"/>
    </row>
    <row r="82" spans="1:5" ht="15.75" thickBot="1">
      <c r="A82" s="1"/>
      <c r="B82" s="5" t="s">
        <v>9</v>
      </c>
      <c r="C82" s="5">
        <v>2.5</v>
      </c>
      <c r="D82" s="1">
        <v>8</v>
      </c>
      <c r="E82" s="1"/>
    </row>
    <row r="83" spans="1:5" ht="15.75" thickBot="1">
      <c r="A83" s="1"/>
      <c r="B83" s="5" t="s">
        <v>10</v>
      </c>
      <c r="C83" s="5">
        <v>5</v>
      </c>
      <c r="D83" s="1">
        <v>30</v>
      </c>
      <c r="E83" s="1"/>
    </row>
    <row r="84" spans="1:5" ht="15.75" thickBot="1">
      <c r="A84" s="1"/>
      <c r="B84" s="5" t="s">
        <v>11</v>
      </c>
      <c r="C84" s="5">
        <v>7.5</v>
      </c>
      <c r="D84" s="1">
        <v>57</v>
      </c>
      <c r="E84" s="1"/>
    </row>
    <row r="85" spans="1:5">
      <c r="A85" s="1"/>
      <c r="B85" s="5" t="s">
        <v>12</v>
      </c>
      <c r="C85" s="5">
        <v>10</v>
      </c>
      <c r="D85" s="1">
        <v>99</v>
      </c>
      <c r="E85" s="1"/>
    </row>
    <row r="86" spans="1:5">
      <c r="A86" s="1"/>
      <c r="B86" s="1"/>
      <c r="C86" s="1"/>
      <c r="D86" s="1">
        <v>194</v>
      </c>
      <c r="E86" s="52">
        <f>(C81*D81+C82*D82+C83*D83+C84*D84+C85*D85)/D86</f>
        <v>8.1829896907216497</v>
      </c>
    </row>
    <row r="87" spans="1:5">
      <c r="A87" s="18">
        <v>3</v>
      </c>
      <c r="B87" s="15" t="s">
        <v>37</v>
      </c>
      <c r="C87" s="1"/>
      <c r="D87" s="1"/>
      <c r="E87" s="1"/>
    </row>
    <row r="88" spans="1:5" ht="15.75" thickBot="1">
      <c r="A88" s="1" t="s">
        <v>39</v>
      </c>
      <c r="B88" s="15" t="s">
        <v>38</v>
      </c>
      <c r="C88" s="1"/>
      <c r="D88" s="1"/>
      <c r="E88" s="1"/>
    </row>
    <row r="89" spans="1:5" ht="15.75" thickBot="1">
      <c r="A89" s="1"/>
      <c r="B89" s="16" t="s">
        <v>8</v>
      </c>
      <c r="C89" s="5">
        <v>0</v>
      </c>
      <c r="D89" s="1">
        <v>4</v>
      </c>
      <c r="E89" s="1"/>
    </row>
    <row r="90" spans="1:5" ht="15.75" thickBot="1">
      <c r="A90" s="1"/>
      <c r="B90" s="16" t="s">
        <v>40</v>
      </c>
      <c r="C90" s="5">
        <v>5</v>
      </c>
      <c r="D90" s="1">
        <v>27</v>
      </c>
      <c r="E90" s="1"/>
    </row>
    <row r="91" spans="1:5" ht="15.75" thickBot="1">
      <c r="A91" s="1"/>
      <c r="B91" s="17" t="s">
        <v>41</v>
      </c>
      <c r="C91" s="8">
        <v>7.5</v>
      </c>
      <c r="D91" s="1">
        <v>71</v>
      </c>
      <c r="E91" s="1"/>
    </row>
    <row r="92" spans="1:5" ht="15.75" thickBot="1">
      <c r="A92" s="1"/>
      <c r="B92" s="12" t="s">
        <v>42</v>
      </c>
      <c r="C92" s="12">
        <v>10</v>
      </c>
      <c r="D92" s="1">
        <v>92</v>
      </c>
      <c r="E92" s="1"/>
    </row>
    <row r="93" spans="1:5">
      <c r="A93" s="1"/>
      <c r="B93" s="1"/>
      <c r="C93" s="1"/>
      <c r="D93" s="1">
        <v>194</v>
      </c>
      <c r="E93" s="52">
        <f>(C89*D89+C90*D90+C91*D91+C92*D92)/D93</f>
        <v>8.1829896907216497</v>
      </c>
    </row>
    <row r="94" spans="1:5" ht="15.75" thickBot="1">
      <c r="A94" s="1" t="s">
        <v>44</v>
      </c>
      <c r="B94" s="6" t="s">
        <v>43</v>
      </c>
      <c r="C94" s="1"/>
      <c r="D94" s="1"/>
      <c r="E94" s="1"/>
    </row>
    <row r="95" spans="1:5" ht="15.75" thickBot="1">
      <c r="A95" s="1"/>
      <c r="B95" s="8" t="s">
        <v>8</v>
      </c>
      <c r="C95" s="8">
        <v>0</v>
      </c>
      <c r="D95" s="1">
        <v>2</v>
      </c>
      <c r="E95" s="1"/>
    </row>
    <row r="96" spans="1:5" ht="15.75" thickBot="1">
      <c r="A96" s="1"/>
      <c r="B96" s="12" t="s">
        <v>40</v>
      </c>
      <c r="C96" s="12">
        <v>5</v>
      </c>
      <c r="D96" s="1">
        <v>27</v>
      </c>
      <c r="E96" s="1"/>
    </row>
    <row r="97" spans="1:5" ht="15.75" thickBot="1">
      <c r="A97" s="1"/>
      <c r="B97" s="12" t="s">
        <v>41</v>
      </c>
      <c r="C97" s="12">
        <v>7.5</v>
      </c>
      <c r="D97" s="1">
        <v>65</v>
      </c>
      <c r="E97" s="1"/>
    </row>
    <row r="98" spans="1:5" ht="15.75" thickBot="1">
      <c r="A98" s="1"/>
      <c r="B98" s="12" t="s">
        <v>42</v>
      </c>
      <c r="C98" s="12">
        <v>10</v>
      </c>
      <c r="D98" s="1">
        <v>100</v>
      </c>
      <c r="E98" s="1"/>
    </row>
    <row r="99" spans="1:5">
      <c r="A99" s="1"/>
      <c r="B99" s="1"/>
      <c r="C99" s="1"/>
      <c r="D99" s="1">
        <v>194</v>
      </c>
      <c r="E99" s="52">
        <f>(C95*D95+C96*D96+C97*D97+C98*D98)/D99</f>
        <v>8.3634020618556697</v>
      </c>
    </row>
    <row r="100" spans="1:5">
      <c r="A100" s="1" t="s">
        <v>46</v>
      </c>
      <c r="B100" s="15" t="s">
        <v>45</v>
      </c>
      <c r="C100" s="1"/>
      <c r="D100" s="1"/>
      <c r="E100" s="1"/>
    </row>
    <row r="101" spans="1:5" ht="15.75" thickBot="1">
      <c r="A101" s="1" t="s">
        <v>48</v>
      </c>
      <c r="B101" s="15" t="s">
        <v>47</v>
      </c>
      <c r="C101" s="1"/>
      <c r="D101" s="1"/>
      <c r="E101" s="1"/>
    </row>
    <row r="102" spans="1:5" ht="15.75" thickBot="1">
      <c r="A102" s="1"/>
      <c r="B102" s="13" t="s">
        <v>8</v>
      </c>
      <c r="C102" s="5">
        <v>0</v>
      </c>
      <c r="D102" s="1">
        <v>13</v>
      </c>
      <c r="E102" s="1"/>
    </row>
    <row r="103" spans="1:5" ht="15.75" thickBot="1">
      <c r="A103" s="1"/>
      <c r="B103" s="5" t="s">
        <v>40</v>
      </c>
      <c r="C103" s="5">
        <v>5</v>
      </c>
      <c r="D103" s="1">
        <v>52</v>
      </c>
      <c r="E103" s="1"/>
    </row>
    <row r="104" spans="1:5" ht="15.75" thickBot="1">
      <c r="A104" s="1"/>
      <c r="B104" s="5" t="s">
        <v>41</v>
      </c>
      <c r="C104" s="5">
        <v>7.5</v>
      </c>
      <c r="D104" s="1">
        <v>66</v>
      </c>
      <c r="E104" s="1"/>
    </row>
    <row r="105" spans="1:5">
      <c r="A105" s="1"/>
      <c r="B105" s="5" t="s">
        <v>42</v>
      </c>
      <c r="C105" s="5">
        <v>10</v>
      </c>
      <c r="D105" s="1">
        <v>63</v>
      </c>
      <c r="E105" s="1"/>
    </row>
    <row r="106" spans="1:5">
      <c r="A106" s="1"/>
      <c r="B106" s="1"/>
      <c r="C106" s="1"/>
      <c r="D106" s="1">
        <v>194</v>
      </c>
      <c r="E106" s="52">
        <f>(C102*D102+C103*D103+C104*D104+C105*D105)/D106</f>
        <v>7.1391752577319592</v>
      </c>
    </row>
    <row r="107" spans="1:5" ht="15.75" thickBot="1">
      <c r="A107" s="1" t="s">
        <v>50</v>
      </c>
      <c r="B107" s="6" t="s">
        <v>49</v>
      </c>
      <c r="C107" s="1"/>
      <c r="D107" s="1"/>
      <c r="E107" s="1"/>
    </row>
    <row r="108" spans="1:5" ht="15.75" thickBot="1">
      <c r="A108" s="1"/>
      <c r="B108" s="5" t="s">
        <v>8</v>
      </c>
      <c r="C108" s="5">
        <v>0</v>
      </c>
      <c r="D108" s="1">
        <v>4</v>
      </c>
      <c r="E108" s="1"/>
    </row>
    <row r="109" spans="1:5" ht="15.75" thickBot="1">
      <c r="A109" s="1"/>
      <c r="B109" s="5" t="s">
        <v>40</v>
      </c>
      <c r="C109" s="5">
        <v>5</v>
      </c>
      <c r="D109" s="1">
        <v>33</v>
      </c>
      <c r="E109" s="1"/>
    </row>
    <row r="110" spans="1:5" ht="15.75" thickBot="1">
      <c r="A110" s="1"/>
      <c r="B110" s="5" t="s">
        <v>41</v>
      </c>
      <c r="C110" s="5">
        <v>7.5</v>
      </c>
      <c r="D110" s="1">
        <v>82</v>
      </c>
      <c r="E110" s="1"/>
    </row>
    <row r="111" spans="1:5">
      <c r="A111" s="11"/>
      <c r="B111" s="5" t="s">
        <v>42</v>
      </c>
      <c r="C111" s="5">
        <v>10</v>
      </c>
      <c r="D111" s="11">
        <v>75</v>
      </c>
      <c r="E111" s="11"/>
    </row>
    <row r="112" spans="1:5">
      <c r="A112" s="1"/>
      <c r="B112" s="1"/>
      <c r="C112" s="1"/>
      <c r="D112" s="1">
        <v>194</v>
      </c>
      <c r="E112" s="52">
        <f>(C108*D108+C109*D109+C110*D110+C111*D111)/D112</f>
        <v>7.8865979381443303</v>
      </c>
    </row>
    <row r="113" spans="1:5" ht="15.75" thickBot="1">
      <c r="A113" s="1" t="s">
        <v>52</v>
      </c>
      <c r="B113" s="6" t="s">
        <v>51</v>
      </c>
      <c r="C113" s="1"/>
      <c r="D113" s="1"/>
      <c r="E113" s="1"/>
    </row>
    <row r="114" spans="1:5" ht="15.75" thickBot="1">
      <c r="A114" s="1"/>
      <c r="B114" s="5" t="s">
        <v>8</v>
      </c>
      <c r="C114" s="5">
        <v>0</v>
      </c>
      <c r="D114" s="1">
        <v>4</v>
      </c>
      <c r="E114" s="1"/>
    </row>
    <row r="115" spans="1:5" ht="15.75" thickBot="1">
      <c r="A115" s="1"/>
      <c r="B115" s="19" t="s">
        <v>40</v>
      </c>
      <c r="C115" s="5">
        <v>5</v>
      </c>
      <c r="D115" s="1">
        <v>49</v>
      </c>
      <c r="E115" s="1"/>
    </row>
    <row r="116" spans="1:5" ht="15.75" thickBot="1">
      <c r="A116" s="1"/>
      <c r="B116" s="5" t="s">
        <v>41</v>
      </c>
      <c r="C116" s="5">
        <v>7.5</v>
      </c>
      <c r="D116" s="1">
        <v>68</v>
      </c>
      <c r="E116" s="1"/>
    </row>
    <row r="117" spans="1:5" ht="15.75" thickBot="1">
      <c r="A117" s="1"/>
      <c r="B117" s="8" t="s">
        <v>42</v>
      </c>
      <c r="C117" s="8">
        <v>10</v>
      </c>
      <c r="D117" s="1">
        <v>73</v>
      </c>
      <c r="E117" s="1"/>
    </row>
    <row r="118" spans="1:5">
      <c r="A118" s="1"/>
      <c r="B118" s="1"/>
      <c r="C118" s="1"/>
      <c r="D118" s="1">
        <v>194</v>
      </c>
      <c r="E118" s="52">
        <f>(C114*D114+C115*D115+C116*D116+C117*D117)/D118</f>
        <v>7.6546391752577323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topLeftCell="A13" workbookViewId="0">
      <selection activeCell="D98" sqref="D98"/>
    </sheetView>
  </sheetViews>
  <sheetFormatPr defaultRowHeight="15"/>
  <cols>
    <col min="2" max="2" width="79.42578125" customWidth="1"/>
    <col min="3" max="3" width="15.5703125" customWidth="1"/>
    <col min="4" max="4" width="13" customWidth="1"/>
  </cols>
  <sheetData>
    <row r="1" spans="1:4" ht="18.75">
      <c r="B1" s="20" t="s">
        <v>165</v>
      </c>
      <c r="C1" s="20"/>
      <c r="D1" s="20"/>
    </row>
    <row r="2" spans="1:4" ht="15.75" thickBot="1"/>
    <row r="3" spans="1:4" ht="30.75" customHeight="1" thickBot="1">
      <c r="A3" s="1" t="s">
        <v>0</v>
      </c>
      <c r="B3" s="21" t="s">
        <v>53</v>
      </c>
      <c r="C3" s="22" t="s">
        <v>54</v>
      </c>
      <c r="D3" s="22" t="s">
        <v>55</v>
      </c>
    </row>
    <row r="4" spans="1:4" ht="87.75" customHeight="1" thickBot="1">
      <c r="A4" s="23" t="s">
        <v>56</v>
      </c>
      <c r="B4" s="24" t="s">
        <v>57</v>
      </c>
      <c r="C4" s="25"/>
      <c r="D4" s="26"/>
    </row>
    <row r="5" spans="1:4" ht="51" customHeight="1" thickBot="1">
      <c r="A5" s="23" t="s">
        <v>7</v>
      </c>
      <c r="B5" s="27" t="s">
        <v>58</v>
      </c>
      <c r="C5" s="25"/>
      <c r="D5" s="25"/>
    </row>
    <row r="6" spans="1:4" ht="24.75" customHeight="1" thickBot="1">
      <c r="A6" s="23"/>
      <c r="B6" s="27" t="s">
        <v>59</v>
      </c>
      <c r="C6" s="25">
        <v>1</v>
      </c>
      <c r="D6" s="25">
        <v>1</v>
      </c>
    </row>
    <row r="7" spans="1:4" ht="21" customHeight="1" thickBot="1">
      <c r="A7" s="23"/>
      <c r="B7" s="27" t="s">
        <v>60</v>
      </c>
      <c r="C7" s="25">
        <v>1</v>
      </c>
      <c r="D7" s="25">
        <v>0</v>
      </c>
    </row>
    <row r="8" spans="1:4" ht="21" customHeight="1" thickBot="1">
      <c r="A8" s="23"/>
      <c r="B8" s="27" t="s">
        <v>61</v>
      </c>
      <c r="C8" s="25">
        <v>1</v>
      </c>
      <c r="D8" s="25">
        <v>1</v>
      </c>
    </row>
    <row r="9" spans="1:4" ht="24.75" customHeight="1" thickBot="1">
      <c r="A9" s="23"/>
      <c r="B9" s="27" t="s">
        <v>62</v>
      </c>
      <c r="C9" s="25">
        <v>2</v>
      </c>
      <c r="D9" s="25">
        <v>2</v>
      </c>
    </row>
    <row r="10" spans="1:4" ht="23.25" customHeight="1" thickBot="1">
      <c r="A10" s="23"/>
      <c r="B10" s="27" t="s">
        <v>63</v>
      </c>
      <c r="C10" s="25">
        <v>1</v>
      </c>
      <c r="D10" s="25">
        <v>1</v>
      </c>
    </row>
    <row r="11" spans="1:4" ht="35.25" customHeight="1" thickBot="1">
      <c r="A11" s="23"/>
      <c r="B11" s="27" t="s">
        <v>64</v>
      </c>
      <c r="C11" s="25">
        <v>2</v>
      </c>
      <c r="D11" s="25">
        <v>2</v>
      </c>
    </row>
    <row r="12" spans="1:4" ht="33" customHeight="1" thickBot="1">
      <c r="A12" s="23"/>
      <c r="B12" s="27" t="s">
        <v>65</v>
      </c>
      <c r="C12" s="25">
        <v>2</v>
      </c>
      <c r="D12" s="25">
        <v>2</v>
      </c>
    </row>
    <row r="13" spans="1:4" ht="24" customHeight="1" thickBot="1">
      <c r="A13" s="23"/>
      <c r="B13" s="27" t="s">
        <v>66</v>
      </c>
      <c r="C13" s="28">
        <v>10</v>
      </c>
      <c r="D13" s="28">
        <v>9</v>
      </c>
    </row>
    <row r="14" spans="1:4" ht="38.25" customHeight="1" thickBot="1">
      <c r="A14" s="23" t="s">
        <v>14</v>
      </c>
      <c r="B14" s="27" t="s">
        <v>67</v>
      </c>
      <c r="C14" s="25"/>
      <c r="D14" s="25"/>
    </row>
    <row r="15" spans="1:4" ht="24.75" customHeight="1" thickBot="1">
      <c r="A15" s="23"/>
      <c r="B15" s="27" t="s">
        <v>68</v>
      </c>
      <c r="C15" s="25">
        <v>1</v>
      </c>
      <c r="D15" s="25">
        <v>1</v>
      </c>
    </row>
    <row r="16" spans="1:4" ht="33" customHeight="1" thickBot="1">
      <c r="A16" s="23"/>
      <c r="B16" s="27" t="s">
        <v>69</v>
      </c>
      <c r="C16" s="25">
        <v>1</v>
      </c>
      <c r="D16" s="25">
        <v>1</v>
      </c>
    </row>
    <row r="17" spans="1:4" ht="24.75" customHeight="1" thickBot="1">
      <c r="A17" s="23"/>
      <c r="B17" s="27" t="s">
        <v>70</v>
      </c>
      <c r="C17" s="25">
        <v>1</v>
      </c>
      <c r="D17" s="25">
        <v>1</v>
      </c>
    </row>
    <row r="18" spans="1:4" ht="26.25" customHeight="1" thickBot="1">
      <c r="A18" s="23"/>
      <c r="B18" s="27" t="s">
        <v>71</v>
      </c>
      <c r="C18" s="25">
        <v>1</v>
      </c>
      <c r="D18" s="25">
        <v>1</v>
      </c>
    </row>
    <row r="19" spans="1:4" ht="33.75" customHeight="1" thickBot="1">
      <c r="A19" s="23"/>
      <c r="B19" s="27" t="s">
        <v>72</v>
      </c>
      <c r="C19" s="25">
        <v>1</v>
      </c>
      <c r="D19" s="25">
        <v>1</v>
      </c>
    </row>
    <row r="20" spans="1:4" ht="32.25" customHeight="1" thickBot="1">
      <c r="A20" s="23"/>
      <c r="B20" s="27" t="s">
        <v>73</v>
      </c>
      <c r="C20" s="25">
        <v>1</v>
      </c>
      <c r="D20" s="25">
        <v>1</v>
      </c>
    </row>
    <row r="21" spans="1:4" ht="33.75" customHeight="1" thickBot="1">
      <c r="A21" s="23"/>
      <c r="B21" s="27" t="s">
        <v>74</v>
      </c>
      <c r="C21" s="25">
        <v>1</v>
      </c>
      <c r="D21" s="25">
        <v>1</v>
      </c>
    </row>
    <row r="22" spans="1:4" ht="33.75" customHeight="1" thickBot="1">
      <c r="A22" s="23"/>
      <c r="B22" s="27" t="s">
        <v>75</v>
      </c>
      <c r="C22" s="25">
        <v>1</v>
      </c>
      <c r="D22" s="25">
        <v>1</v>
      </c>
    </row>
    <row r="23" spans="1:4" ht="33" customHeight="1" thickBot="1">
      <c r="A23" s="23"/>
      <c r="B23" s="27" t="s">
        <v>76</v>
      </c>
      <c r="C23" s="25">
        <v>1</v>
      </c>
      <c r="D23" s="25">
        <v>1</v>
      </c>
    </row>
    <row r="24" spans="1:4" ht="26.25" customHeight="1" thickBot="1">
      <c r="A24" s="23"/>
      <c r="B24" s="27" t="s">
        <v>77</v>
      </c>
      <c r="C24" s="25">
        <v>1</v>
      </c>
      <c r="D24" s="25">
        <v>1</v>
      </c>
    </row>
    <row r="25" spans="1:4" ht="24.75" customHeight="1" thickBot="1">
      <c r="A25" s="23"/>
      <c r="B25" s="27" t="s">
        <v>66</v>
      </c>
      <c r="C25" s="28">
        <v>10</v>
      </c>
      <c r="D25" s="28">
        <v>10</v>
      </c>
    </row>
    <row r="26" spans="1:4" ht="79.5" customHeight="1" thickBot="1">
      <c r="A26" s="23" t="s">
        <v>16</v>
      </c>
      <c r="B26" s="27" t="s">
        <v>78</v>
      </c>
      <c r="C26" s="25"/>
      <c r="D26" s="25"/>
    </row>
    <row r="27" spans="1:4" ht="32.25" customHeight="1" thickBot="1">
      <c r="A27" s="23"/>
      <c r="B27" s="27" t="s">
        <v>79</v>
      </c>
      <c r="C27" s="25">
        <v>2</v>
      </c>
      <c r="D27" s="25">
        <v>1</v>
      </c>
    </row>
    <row r="28" spans="1:4" ht="31.5" customHeight="1" thickBot="1">
      <c r="A28" s="23"/>
      <c r="B28" s="27" t="s">
        <v>80</v>
      </c>
      <c r="C28" s="25">
        <v>2</v>
      </c>
      <c r="D28" s="25">
        <v>2</v>
      </c>
    </row>
    <row r="29" spans="1:4" ht="24" customHeight="1" thickBot="1">
      <c r="A29" s="23"/>
      <c r="B29" s="27" t="s">
        <v>81</v>
      </c>
      <c r="C29" s="25">
        <v>2</v>
      </c>
      <c r="D29" s="25">
        <v>2</v>
      </c>
    </row>
    <row r="30" spans="1:4" ht="36" customHeight="1" thickBot="1">
      <c r="A30" s="23"/>
      <c r="B30" s="27" t="s">
        <v>82</v>
      </c>
      <c r="C30" s="25">
        <v>2</v>
      </c>
      <c r="D30" s="25">
        <v>2</v>
      </c>
    </row>
    <row r="31" spans="1:4" ht="81.75" customHeight="1" thickBot="1">
      <c r="A31" s="23"/>
      <c r="B31" s="27" t="s">
        <v>83</v>
      </c>
      <c r="C31" s="25">
        <v>2</v>
      </c>
      <c r="D31" s="25">
        <v>1</v>
      </c>
    </row>
    <row r="32" spans="1:4" ht="25.5" customHeight="1" thickBot="1">
      <c r="A32" s="23"/>
      <c r="B32" s="27" t="s">
        <v>66</v>
      </c>
      <c r="C32" s="28">
        <v>10</v>
      </c>
      <c r="D32" s="28">
        <v>8</v>
      </c>
    </row>
    <row r="33" spans="1:4" ht="69" customHeight="1" thickBot="1">
      <c r="A33" s="23" t="s">
        <v>18</v>
      </c>
      <c r="B33" s="27" t="s">
        <v>84</v>
      </c>
      <c r="C33" s="25"/>
      <c r="D33" s="25"/>
    </row>
    <row r="34" spans="1:4" ht="33.75" customHeight="1" thickBot="1">
      <c r="A34" s="23"/>
      <c r="B34" s="27" t="s">
        <v>85</v>
      </c>
      <c r="C34" s="25">
        <v>2</v>
      </c>
      <c r="D34" s="25">
        <v>1</v>
      </c>
    </row>
    <row r="35" spans="1:4" ht="33" customHeight="1" thickBot="1">
      <c r="A35" s="23"/>
      <c r="B35" s="27" t="s">
        <v>86</v>
      </c>
      <c r="C35" s="25">
        <v>2</v>
      </c>
      <c r="D35" s="25">
        <v>0</v>
      </c>
    </row>
    <row r="36" spans="1:4" ht="55.5" customHeight="1" thickBot="1">
      <c r="A36" s="23"/>
      <c r="B36" s="27" t="s">
        <v>87</v>
      </c>
      <c r="C36" s="25">
        <v>3</v>
      </c>
      <c r="D36" s="25">
        <v>0</v>
      </c>
    </row>
    <row r="37" spans="1:4" ht="47.25" customHeight="1" thickBot="1">
      <c r="A37" s="23"/>
      <c r="B37" s="27" t="s">
        <v>88</v>
      </c>
      <c r="C37" s="25">
        <v>3</v>
      </c>
      <c r="D37" s="25">
        <v>0</v>
      </c>
    </row>
    <row r="38" spans="1:4" ht="25.5" customHeight="1" thickBot="1">
      <c r="A38" s="23"/>
      <c r="B38" s="27" t="s">
        <v>66</v>
      </c>
      <c r="C38" s="28">
        <v>10</v>
      </c>
      <c r="D38" s="28">
        <v>1</v>
      </c>
    </row>
    <row r="39" spans="1:4" ht="66.75" customHeight="1" thickBot="1">
      <c r="A39" s="23" t="s">
        <v>89</v>
      </c>
      <c r="B39" s="24" t="s">
        <v>90</v>
      </c>
      <c r="C39" s="25"/>
      <c r="D39" s="25"/>
    </row>
    <row r="40" spans="1:4" ht="66.75" customHeight="1" thickBot="1">
      <c r="A40" s="23" t="s">
        <v>22</v>
      </c>
      <c r="B40" s="27" t="s">
        <v>91</v>
      </c>
      <c r="C40" s="25"/>
      <c r="D40" s="25"/>
    </row>
    <row r="41" spans="1:4" ht="33.75" customHeight="1" thickBot="1">
      <c r="A41" s="23"/>
      <c r="B41" s="27" t="s">
        <v>92</v>
      </c>
      <c r="C41" s="25">
        <v>1</v>
      </c>
      <c r="D41" s="25">
        <v>1</v>
      </c>
    </row>
    <row r="42" spans="1:4" ht="31.5" customHeight="1" thickBot="1">
      <c r="A42" s="23"/>
      <c r="B42" s="27" t="s">
        <v>93</v>
      </c>
      <c r="C42" s="25">
        <v>1</v>
      </c>
      <c r="D42" s="25">
        <v>1</v>
      </c>
    </row>
    <row r="43" spans="1:4" ht="33" customHeight="1" thickBot="1">
      <c r="A43" s="23"/>
      <c r="B43" s="27" t="s">
        <v>94</v>
      </c>
      <c r="C43" s="25">
        <v>1</v>
      </c>
      <c r="D43" s="25">
        <v>1</v>
      </c>
    </row>
    <row r="44" spans="1:4" ht="33.75" customHeight="1" thickBot="1">
      <c r="A44" s="23"/>
      <c r="B44" s="27" t="s">
        <v>95</v>
      </c>
      <c r="C44" s="25">
        <v>1</v>
      </c>
      <c r="D44" s="25">
        <v>1</v>
      </c>
    </row>
    <row r="45" spans="1:4" ht="34.5" customHeight="1" thickBot="1">
      <c r="A45" s="23"/>
      <c r="B45" s="27" t="s">
        <v>96</v>
      </c>
      <c r="C45" s="25">
        <v>1</v>
      </c>
      <c r="D45" s="25">
        <v>1</v>
      </c>
    </row>
    <row r="46" spans="1:4" ht="48" customHeight="1" thickBot="1">
      <c r="A46" s="23"/>
      <c r="B46" s="27" t="s">
        <v>97</v>
      </c>
      <c r="C46" s="25">
        <v>1</v>
      </c>
      <c r="D46" s="25">
        <v>1</v>
      </c>
    </row>
    <row r="47" spans="1:4" ht="49.5" customHeight="1" thickBot="1">
      <c r="A47" s="23"/>
      <c r="B47" s="27" t="s">
        <v>98</v>
      </c>
      <c r="C47" s="25">
        <v>1</v>
      </c>
      <c r="D47" s="25">
        <v>1</v>
      </c>
    </row>
    <row r="48" spans="1:4" ht="27" customHeight="1" thickBot="1">
      <c r="A48" s="23"/>
      <c r="B48" s="27" t="s">
        <v>99</v>
      </c>
      <c r="C48" s="25">
        <v>1</v>
      </c>
      <c r="D48" s="25">
        <v>1</v>
      </c>
    </row>
    <row r="49" spans="1:4" ht="23.25" customHeight="1" thickBot="1">
      <c r="A49" s="23"/>
      <c r="B49" s="27" t="s">
        <v>100</v>
      </c>
      <c r="C49" s="25">
        <v>1</v>
      </c>
      <c r="D49" s="25">
        <v>1</v>
      </c>
    </row>
    <row r="50" spans="1:4" ht="48.75" customHeight="1" thickBot="1">
      <c r="A50" s="23"/>
      <c r="B50" s="27" t="s">
        <v>101</v>
      </c>
      <c r="C50" s="25">
        <v>1</v>
      </c>
      <c r="D50" s="25">
        <v>1</v>
      </c>
    </row>
    <row r="51" spans="1:4" ht="21" customHeight="1" thickBot="1">
      <c r="A51" s="23"/>
      <c r="B51" s="27" t="s">
        <v>66</v>
      </c>
      <c r="C51" s="28">
        <v>10</v>
      </c>
      <c r="D51" s="28">
        <v>10</v>
      </c>
    </row>
    <row r="52" spans="1:4" ht="32.25" customHeight="1" thickBot="1">
      <c r="A52" s="23" t="s">
        <v>24</v>
      </c>
      <c r="B52" s="27" t="s">
        <v>23</v>
      </c>
      <c r="C52" s="25"/>
      <c r="D52" s="25"/>
    </row>
    <row r="53" spans="1:4" ht="21.75" customHeight="1" thickBot="1">
      <c r="A53" s="23"/>
      <c r="B53" s="27" t="s">
        <v>102</v>
      </c>
      <c r="C53" s="25">
        <v>2</v>
      </c>
      <c r="D53" s="25">
        <v>2</v>
      </c>
    </row>
    <row r="54" spans="1:4" ht="23.25" customHeight="1" thickBot="1">
      <c r="A54" s="23"/>
      <c r="B54" s="27" t="s">
        <v>103</v>
      </c>
      <c r="C54" s="25">
        <v>1</v>
      </c>
      <c r="D54" s="25">
        <v>1</v>
      </c>
    </row>
    <row r="55" spans="1:4" ht="21.75" customHeight="1" thickBot="1">
      <c r="A55" s="23"/>
      <c r="B55" s="27" t="s">
        <v>104</v>
      </c>
      <c r="C55" s="25">
        <v>1</v>
      </c>
      <c r="D55" s="25">
        <v>1</v>
      </c>
    </row>
    <row r="56" spans="1:4" ht="18" customHeight="1" thickBot="1">
      <c r="A56" s="23"/>
      <c r="B56" s="27" t="s">
        <v>105</v>
      </c>
      <c r="C56" s="25">
        <v>1</v>
      </c>
      <c r="D56" s="25">
        <v>0</v>
      </c>
    </row>
    <row r="57" spans="1:4" ht="20.25" customHeight="1" thickBot="1">
      <c r="A57" s="23"/>
      <c r="B57" s="27" t="s">
        <v>106</v>
      </c>
      <c r="C57" s="25">
        <v>2</v>
      </c>
      <c r="D57" s="25">
        <v>2</v>
      </c>
    </row>
    <row r="58" spans="1:4" ht="33.75" customHeight="1" thickBot="1">
      <c r="A58" s="23"/>
      <c r="B58" s="27" t="s">
        <v>107</v>
      </c>
      <c r="C58" s="25">
        <v>1</v>
      </c>
      <c r="D58" s="25">
        <v>1</v>
      </c>
    </row>
    <row r="59" spans="1:4" ht="19.5" customHeight="1" thickBot="1">
      <c r="A59" s="23"/>
      <c r="B59" s="27" t="s">
        <v>108</v>
      </c>
      <c r="C59" s="25">
        <v>2</v>
      </c>
      <c r="D59" s="25">
        <v>2</v>
      </c>
    </row>
    <row r="60" spans="1:4" ht="21.75" customHeight="1" thickBot="1">
      <c r="A60" s="23"/>
      <c r="B60" s="27" t="s">
        <v>66</v>
      </c>
      <c r="C60" s="28">
        <v>10</v>
      </c>
      <c r="D60" s="28">
        <v>9</v>
      </c>
    </row>
    <row r="61" spans="1:4" ht="19.5" customHeight="1" thickBot="1">
      <c r="A61" s="23" t="s">
        <v>28</v>
      </c>
      <c r="B61" s="27" t="s">
        <v>109</v>
      </c>
      <c r="C61" s="25"/>
      <c r="D61" s="25"/>
    </row>
    <row r="62" spans="1:4" ht="51.75" customHeight="1" thickBot="1">
      <c r="A62" s="23"/>
      <c r="B62" s="27" t="s">
        <v>110</v>
      </c>
      <c r="C62" s="25">
        <v>3</v>
      </c>
      <c r="D62" s="25">
        <v>3</v>
      </c>
    </row>
    <row r="63" spans="1:4" ht="21.75" customHeight="1" thickBot="1">
      <c r="A63" s="23"/>
      <c r="B63" s="27" t="s">
        <v>111</v>
      </c>
      <c r="C63" s="25">
        <v>3</v>
      </c>
      <c r="D63" s="25">
        <v>0</v>
      </c>
    </row>
    <row r="64" spans="1:4" ht="24.75" customHeight="1" thickBot="1">
      <c r="A64" s="23"/>
      <c r="B64" s="27" t="s">
        <v>112</v>
      </c>
      <c r="C64" s="25">
        <v>2</v>
      </c>
      <c r="D64" s="25">
        <v>2</v>
      </c>
    </row>
    <row r="65" spans="1:4" ht="33" customHeight="1" thickBot="1">
      <c r="A65" s="23"/>
      <c r="B65" s="27" t="s">
        <v>113</v>
      </c>
      <c r="C65" s="25">
        <v>2</v>
      </c>
      <c r="D65" s="25">
        <v>2</v>
      </c>
    </row>
    <row r="66" spans="1:4" ht="22.5" customHeight="1" thickBot="1">
      <c r="A66" s="23"/>
      <c r="B66" s="27" t="s">
        <v>66</v>
      </c>
      <c r="C66" s="28">
        <v>10</v>
      </c>
      <c r="D66" s="28">
        <v>7</v>
      </c>
    </row>
    <row r="67" spans="1:4" ht="21.75" customHeight="1" thickBot="1">
      <c r="A67" s="23" t="s">
        <v>30</v>
      </c>
      <c r="B67" s="27" t="s">
        <v>29</v>
      </c>
      <c r="C67" s="25"/>
      <c r="D67" s="25"/>
    </row>
    <row r="68" spans="1:4" ht="21" customHeight="1" thickBot="1">
      <c r="A68" s="23"/>
      <c r="B68" s="27" t="s">
        <v>114</v>
      </c>
      <c r="C68" s="25">
        <v>1</v>
      </c>
      <c r="D68" s="25">
        <v>1</v>
      </c>
    </row>
    <row r="69" spans="1:4" ht="16.5" customHeight="1" thickBot="1">
      <c r="A69" s="23"/>
      <c r="B69" s="27" t="s">
        <v>115</v>
      </c>
      <c r="C69" s="25">
        <v>2</v>
      </c>
      <c r="D69" s="25">
        <v>0</v>
      </c>
    </row>
    <row r="70" spans="1:4" ht="19.5" customHeight="1" thickBot="1">
      <c r="A70" s="23"/>
      <c r="B70" s="27" t="s">
        <v>116</v>
      </c>
      <c r="C70" s="25">
        <v>1</v>
      </c>
      <c r="D70" s="25">
        <v>1</v>
      </c>
    </row>
    <row r="71" spans="1:4" ht="19.5" customHeight="1" thickBot="1">
      <c r="A71" s="23"/>
      <c r="B71" s="27" t="s">
        <v>117</v>
      </c>
      <c r="C71" s="25">
        <v>1</v>
      </c>
      <c r="D71" s="25">
        <v>1</v>
      </c>
    </row>
    <row r="72" spans="1:4" ht="22.5" customHeight="1" thickBot="1">
      <c r="A72" s="23"/>
      <c r="B72" s="27" t="s">
        <v>118</v>
      </c>
      <c r="C72" s="25">
        <v>2</v>
      </c>
      <c r="D72" s="25">
        <v>0</v>
      </c>
    </row>
    <row r="73" spans="1:4" ht="21" customHeight="1" thickBot="1">
      <c r="A73" s="23"/>
      <c r="B73" s="27" t="s">
        <v>119</v>
      </c>
      <c r="C73" s="25">
        <v>1</v>
      </c>
      <c r="D73" s="25">
        <v>0</v>
      </c>
    </row>
    <row r="74" spans="1:4" ht="22.5" customHeight="1" thickBot="1">
      <c r="A74" s="23"/>
      <c r="B74" s="27" t="s">
        <v>120</v>
      </c>
      <c r="C74" s="25">
        <v>2</v>
      </c>
      <c r="D74" s="25">
        <v>0</v>
      </c>
    </row>
    <row r="75" spans="1:4" ht="24" customHeight="1" thickBot="1">
      <c r="A75" s="23"/>
      <c r="B75" s="27" t="s">
        <v>66</v>
      </c>
      <c r="C75" s="28">
        <v>10</v>
      </c>
      <c r="D75" s="28">
        <v>3</v>
      </c>
    </row>
    <row r="76" spans="1:4" ht="81" customHeight="1" thickBot="1">
      <c r="A76" s="23" t="s">
        <v>32</v>
      </c>
      <c r="B76" s="27" t="s">
        <v>121</v>
      </c>
      <c r="C76" s="25"/>
      <c r="D76" s="25"/>
    </row>
    <row r="77" spans="1:4" ht="48.75" customHeight="1" thickBot="1">
      <c r="A77" s="23"/>
      <c r="B77" s="27" t="s">
        <v>122</v>
      </c>
      <c r="C77" s="25">
        <v>1</v>
      </c>
      <c r="D77" s="25">
        <v>1</v>
      </c>
    </row>
    <row r="78" spans="1:4" ht="48" customHeight="1" thickBot="1">
      <c r="A78" s="23"/>
      <c r="B78" s="27" t="s">
        <v>123</v>
      </c>
      <c r="C78" s="25">
        <v>1</v>
      </c>
      <c r="D78" s="25">
        <v>1</v>
      </c>
    </row>
    <row r="79" spans="1:4" ht="65.25" customHeight="1" thickBot="1">
      <c r="A79" s="23"/>
      <c r="B79" s="27" t="s">
        <v>124</v>
      </c>
      <c r="C79" s="25">
        <v>3</v>
      </c>
      <c r="D79" s="25">
        <v>0</v>
      </c>
    </row>
    <row r="80" spans="1:4" ht="63" customHeight="1" thickBot="1">
      <c r="A80" s="23"/>
      <c r="B80" s="27" t="s">
        <v>125</v>
      </c>
      <c r="C80" s="25">
        <v>1</v>
      </c>
      <c r="D80" s="25">
        <v>1</v>
      </c>
    </row>
    <row r="81" spans="1:4" ht="47.25" customHeight="1" thickBot="1">
      <c r="A81" s="23"/>
      <c r="B81" s="27" t="s">
        <v>126</v>
      </c>
      <c r="C81" s="25">
        <v>3</v>
      </c>
      <c r="D81" s="25">
        <v>0</v>
      </c>
    </row>
    <row r="82" spans="1:4" ht="21.75" customHeight="1" thickBot="1">
      <c r="A82" s="23"/>
      <c r="B82" s="27" t="s">
        <v>127</v>
      </c>
      <c r="C82" s="25">
        <v>1</v>
      </c>
      <c r="D82" s="25">
        <v>1</v>
      </c>
    </row>
    <row r="83" spans="1:4" ht="22.5" customHeight="1" thickBot="1">
      <c r="A83" s="23"/>
      <c r="B83" s="27" t="s">
        <v>66</v>
      </c>
      <c r="C83" s="28">
        <v>10</v>
      </c>
      <c r="D83" s="28">
        <v>4</v>
      </c>
    </row>
    <row r="84" spans="1:4" ht="33" customHeight="1" thickBot="1">
      <c r="A84" s="23" t="s">
        <v>34</v>
      </c>
      <c r="B84" s="27" t="s">
        <v>128</v>
      </c>
      <c r="C84" s="25"/>
      <c r="D84" s="25"/>
    </row>
    <row r="85" spans="1:4" ht="62.25" customHeight="1" thickBot="1">
      <c r="A85" s="23"/>
      <c r="B85" s="27" t="s">
        <v>129</v>
      </c>
      <c r="C85" s="25">
        <v>3</v>
      </c>
      <c r="D85" s="25">
        <v>3</v>
      </c>
    </row>
    <row r="86" spans="1:4" ht="36" customHeight="1" thickBot="1">
      <c r="A86" s="23"/>
      <c r="B86" s="27" t="s">
        <v>130</v>
      </c>
      <c r="C86" s="25">
        <v>2</v>
      </c>
      <c r="D86" s="25">
        <v>2</v>
      </c>
    </row>
    <row r="87" spans="1:4" ht="23.25" customHeight="1" thickBot="1">
      <c r="A87" s="23"/>
      <c r="B87" s="27" t="s">
        <v>131</v>
      </c>
      <c r="C87" s="25">
        <v>2</v>
      </c>
      <c r="D87" s="25">
        <v>0</v>
      </c>
    </row>
    <row r="88" spans="1:4" ht="48.75" customHeight="1" thickBot="1">
      <c r="A88" s="23"/>
      <c r="B88" s="27" t="s">
        <v>132</v>
      </c>
      <c r="C88" s="25">
        <v>3</v>
      </c>
      <c r="D88" s="25">
        <v>3</v>
      </c>
    </row>
    <row r="89" spans="1:4" ht="21.75" customHeight="1" thickBot="1">
      <c r="A89" s="23"/>
      <c r="B89" s="27" t="s">
        <v>66</v>
      </c>
      <c r="C89" s="28">
        <v>10</v>
      </c>
      <c r="D89" s="28">
        <v>8</v>
      </c>
    </row>
    <row r="90" spans="1:4" ht="34.5" customHeight="1" thickBot="1">
      <c r="A90" s="23" t="s">
        <v>36</v>
      </c>
      <c r="B90" s="27" t="s">
        <v>133</v>
      </c>
      <c r="C90" s="25"/>
      <c r="D90" s="25"/>
    </row>
    <row r="91" spans="1:4" ht="24.75" customHeight="1" thickBot="1">
      <c r="A91" s="23"/>
      <c r="B91" s="27" t="s">
        <v>134</v>
      </c>
      <c r="C91" s="25">
        <v>2</v>
      </c>
      <c r="D91" s="25">
        <v>2</v>
      </c>
    </row>
    <row r="92" spans="1:4" ht="34.5" customHeight="1" thickBot="1">
      <c r="A92" s="23"/>
      <c r="B92" s="27" t="s">
        <v>135</v>
      </c>
      <c r="C92" s="25">
        <v>1</v>
      </c>
      <c r="D92" s="25">
        <v>0</v>
      </c>
    </row>
    <row r="93" spans="1:4" ht="33" customHeight="1" thickBot="1">
      <c r="A93" s="23"/>
      <c r="B93" s="27" t="s">
        <v>136</v>
      </c>
      <c r="C93" s="25">
        <v>1</v>
      </c>
      <c r="D93" s="25">
        <v>0</v>
      </c>
    </row>
    <row r="94" spans="1:4" ht="46.5" customHeight="1" thickBot="1">
      <c r="A94" s="23"/>
      <c r="B94" s="27" t="s">
        <v>137</v>
      </c>
      <c r="C94" s="25">
        <v>2</v>
      </c>
      <c r="D94" s="25">
        <v>0</v>
      </c>
    </row>
    <row r="95" spans="1:4" ht="34.5" customHeight="1" thickBot="1">
      <c r="A95" s="23"/>
      <c r="B95" s="27" t="s">
        <v>138</v>
      </c>
      <c r="C95" s="25">
        <v>1</v>
      </c>
      <c r="D95" s="25">
        <v>0</v>
      </c>
    </row>
    <row r="96" spans="1:4" ht="93" customHeight="1" thickBot="1">
      <c r="A96" s="23"/>
      <c r="B96" s="27" t="s">
        <v>139</v>
      </c>
      <c r="C96" s="25">
        <v>1</v>
      </c>
      <c r="D96" s="25">
        <v>1</v>
      </c>
    </row>
    <row r="97" spans="1:4" ht="72" customHeight="1" thickBot="1">
      <c r="A97" s="23"/>
      <c r="B97" s="27" t="s">
        <v>140</v>
      </c>
      <c r="C97" s="25">
        <v>1</v>
      </c>
      <c r="D97" s="25">
        <v>1</v>
      </c>
    </row>
    <row r="98" spans="1:4" ht="35.25" customHeight="1">
      <c r="A98" s="23"/>
      <c r="B98" s="29" t="s">
        <v>141</v>
      </c>
      <c r="C98" s="30">
        <v>1</v>
      </c>
      <c r="D98" s="30">
        <v>1</v>
      </c>
    </row>
    <row r="99" spans="1:4" ht="24.75" customHeight="1">
      <c r="A99" s="23"/>
      <c r="B99" s="31" t="s">
        <v>66</v>
      </c>
      <c r="C99" s="28">
        <v>10</v>
      </c>
      <c r="D99" s="28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tabSelected="1" topLeftCell="A42" workbookViewId="0">
      <selection activeCell="A48" sqref="A48"/>
    </sheetView>
  </sheetViews>
  <sheetFormatPr defaultRowHeight="15"/>
  <cols>
    <col min="2" max="2" width="86.28515625" customWidth="1"/>
    <col min="3" max="3" width="16.28515625" customWidth="1"/>
    <col min="4" max="4" width="15.85546875" customWidth="1"/>
  </cols>
  <sheetData>
    <row r="1" spans="1:10" ht="18.75">
      <c r="A1" s="32" t="s">
        <v>142</v>
      </c>
    </row>
    <row r="2" spans="1:10" ht="45">
      <c r="A2" t="s">
        <v>144</v>
      </c>
      <c r="B2" s="57" t="s">
        <v>172</v>
      </c>
    </row>
    <row r="3" spans="1:10">
      <c r="A3" t="s">
        <v>144</v>
      </c>
    </row>
    <row r="4" spans="1:10" ht="15.75">
      <c r="A4" s="36"/>
      <c r="B4" s="33" t="s">
        <v>143</v>
      </c>
      <c r="C4" s="36"/>
      <c r="D4" s="36"/>
      <c r="E4" s="36"/>
      <c r="F4" s="36"/>
      <c r="G4" s="36"/>
      <c r="H4" s="34"/>
      <c r="I4" s="34"/>
    </row>
    <row r="5" spans="1:10" ht="15.75">
      <c r="A5" s="36"/>
      <c r="B5" s="33"/>
      <c r="C5" s="36"/>
      <c r="D5" s="36"/>
      <c r="E5" s="36"/>
      <c r="F5" s="36"/>
      <c r="G5" s="36"/>
      <c r="H5" s="36"/>
      <c r="I5" s="36"/>
    </row>
    <row r="6" spans="1:10" ht="15.75">
      <c r="A6" s="36"/>
      <c r="B6" s="33"/>
      <c r="C6" s="36"/>
      <c r="D6" s="36"/>
      <c r="E6" s="36"/>
      <c r="F6" s="36"/>
      <c r="G6" s="36"/>
      <c r="H6" s="36"/>
      <c r="I6" s="36"/>
    </row>
    <row r="7" spans="1:10" ht="78" customHeight="1">
      <c r="A7" s="53"/>
      <c r="B7" s="53" t="s">
        <v>167</v>
      </c>
      <c r="C7" s="53"/>
      <c r="D7" s="53"/>
      <c r="E7" s="34"/>
      <c r="F7" s="34"/>
      <c r="G7" s="34"/>
      <c r="H7" s="34"/>
      <c r="I7" s="34"/>
    </row>
    <row r="8" spans="1:10" ht="15.75">
      <c r="A8" s="53"/>
      <c r="B8" s="54"/>
      <c r="C8" s="53"/>
      <c r="D8" s="53"/>
      <c r="E8" s="36"/>
      <c r="F8" s="36"/>
      <c r="G8" s="36"/>
      <c r="H8" s="34"/>
      <c r="I8" s="34"/>
    </row>
    <row r="9" spans="1:10" ht="15.75">
      <c r="A9" s="53"/>
      <c r="B9" s="53"/>
      <c r="C9" s="53"/>
      <c r="D9" s="53"/>
      <c r="E9" s="34"/>
      <c r="F9" s="34"/>
      <c r="G9" s="34"/>
      <c r="H9" s="34"/>
      <c r="I9" s="34"/>
    </row>
    <row r="10" spans="1:10" ht="15.75">
      <c r="A10" s="34" t="s">
        <v>171</v>
      </c>
      <c r="B10" s="34"/>
      <c r="C10" s="34"/>
      <c r="D10" s="34"/>
      <c r="E10" s="34"/>
      <c r="F10" s="34"/>
      <c r="G10" s="34"/>
      <c r="H10" s="34"/>
      <c r="I10" s="34"/>
    </row>
    <row r="11" spans="1:10" ht="15.75">
      <c r="A11" s="34"/>
      <c r="B11" s="34"/>
      <c r="C11" s="34"/>
      <c r="D11" s="34"/>
      <c r="E11" s="34"/>
      <c r="F11" s="34"/>
      <c r="G11" s="34"/>
      <c r="H11" s="34"/>
      <c r="I11" s="34"/>
    </row>
    <row r="12" spans="1:10" ht="15.75">
      <c r="A12" s="34" t="s">
        <v>145</v>
      </c>
      <c r="B12" s="34"/>
      <c r="C12" s="34"/>
      <c r="D12" s="34"/>
      <c r="E12" s="34"/>
      <c r="F12" s="34"/>
      <c r="G12" s="34"/>
      <c r="H12" s="34"/>
      <c r="I12" s="34"/>
    </row>
    <row r="13" spans="1:10" ht="15.75">
      <c r="A13" s="34" t="s">
        <v>146</v>
      </c>
      <c r="B13" s="34"/>
      <c r="C13" s="34"/>
      <c r="D13" s="34"/>
      <c r="E13" s="34"/>
      <c r="F13" s="34"/>
      <c r="G13" s="34"/>
      <c r="H13" s="34"/>
      <c r="I13" s="34"/>
    </row>
    <row r="14" spans="1:10" ht="15.75">
      <c r="A14" s="34" t="s">
        <v>147</v>
      </c>
      <c r="B14" s="34"/>
      <c r="C14" s="34"/>
      <c r="D14" s="34"/>
      <c r="E14" s="34"/>
      <c r="F14" s="34"/>
      <c r="G14" s="34"/>
      <c r="H14" s="34"/>
      <c r="I14" s="34"/>
    </row>
    <row r="16" spans="1:10" ht="20.25">
      <c r="B16" s="37" t="s">
        <v>148</v>
      </c>
      <c r="C16" s="36"/>
      <c r="D16" s="36"/>
      <c r="E16" s="36"/>
      <c r="F16" s="36"/>
      <c r="G16" s="36"/>
      <c r="H16" s="36"/>
      <c r="I16" s="36"/>
      <c r="J16" s="36"/>
    </row>
    <row r="17" spans="1:4" ht="15.75" thickBot="1"/>
    <row r="18" spans="1:4" ht="40.5" customHeight="1" thickBot="1">
      <c r="A18" s="1" t="s">
        <v>0</v>
      </c>
      <c r="B18" s="21" t="s">
        <v>53</v>
      </c>
      <c r="C18" s="22" t="s">
        <v>54</v>
      </c>
      <c r="D18" s="22" t="s">
        <v>55</v>
      </c>
    </row>
    <row r="19" spans="1:4" ht="79.5" customHeight="1" thickBot="1">
      <c r="A19" s="23" t="s">
        <v>56</v>
      </c>
      <c r="B19" s="24" t="s">
        <v>57</v>
      </c>
      <c r="D19" s="26"/>
    </row>
    <row r="20" spans="1:4" ht="54.75" customHeight="1" thickBot="1">
      <c r="A20" s="23" t="s">
        <v>7</v>
      </c>
      <c r="B20" s="27" t="s">
        <v>58</v>
      </c>
      <c r="C20" s="25">
        <v>10</v>
      </c>
      <c r="D20" s="51">
        <f>(Лист1!E11+Лист2!D13)/2</f>
        <v>8.5399484536082468</v>
      </c>
    </row>
    <row r="21" spans="1:4" ht="32.25" thickBot="1">
      <c r="A21" s="23" t="s">
        <v>14</v>
      </c>
      <c r="B21" s="27" t="s">
        <v>67</v>
      </c>
      <c r="C21" s="25">
        <v>10</v>
      </c>
      <c r="D21" s="51">
        <f>(Лист1!E18+Лист2!D25)/2</f>
        <v>8.8466494845360835</v>
      </c>
    </row>
    <row r="22" spans="1:4" ht="72" customHeight="1" thickBot="1">
      <c r="A22" s="23" t="s">
        <v>16</v>
      </c>
      <c r="B22" s="27" t="s">
        <v>78</v>
      </c>
      <c r="C22" s="25">
        <v>10</v>
      </c>
      <c r="D22" s="51">
        <f>(Лист1!E25+Лист2!D32)/2</f>
        <v>7.891752577319588</v>
      </c>
    </row>
    <row r="23" spans="1:4" ht="48" thickBot="1">
      <c r="A23" s="23" t="s">
        <v>18</v>
      </c>
      <c r="B23" s="27" t="s">
        <v>84</v>
      </c>
      <c r="C23" s="25">
        <v>10</v>
      </c>
      <c r="D23" s="51">
        <f>(Лист1!E32+Лист2!D38)/2</f>
        <v>4.1275773195876289</v>
      </c>
    </row>
    <row r="24" spans="1:4" ht="19.5" thickBot="1">
      <c r="A24" s="23"/>
      <c r="B24" s="45" t="s">
        <v>151</v>
      </c>
      <c r="C24" s="25">
        <v>40</v>
      </c>
      <c r="D24" s="51">
        <f>D20+D21+D22+D23</f>
        <v>29.40592783505155</v>
      </c>
    </row>
    <row r="25" spans="1:4" ht="63.75" thickBot="1">
      <c r="A25" s="23" t="s">
        <v>89</v>
      </c>
      <c r="B25" s="24" t="s">
        <v>90</v>
      </c>
      <c r="C25" s="25"/>
      <c r="D25" s="25"/>
    </row>
    <row r="26" spans="1:4" ht="63.75" thickBot="1">
      <c r="A26" s="23" t="s">
        <v>22</v>
      </c>
      <c r="B26" s="27" t="s">
        <v>91</v>
      </c>
      <c r="C26" s="25">
        <v>10</v>
      </c>
      <c r="D26" s="51">
        <f>(Лист1!E40+Лист2!D51)/2</f>
        <v>8.8466494845360835</v>
      </c>
    </row>
    <row r="27" spans="1:4" ht="32.25" thickBot="1">
      <c r="A27" s="23" t="s">
        <v>24</v>
      </c>
      <c r="B27" s="27" t="s">
        <v>23</v>
      </c>
      <c r="C27" s="25">
        <v>10</v>
      </c>
      <c r="D27" s="51">
        <f>(Лист1!E51+Лист1!E47+Лист2!D60)/2</f>
        <v>8.9417341678939621</v>
      </c>
    </row>
    <row r="28" spans="1:4" ht="19.5" thickBot="1">
      <c r="A28" s="23" t="s">
        <v>28</v>
      </c>
      <c r="B28" s="27" t="s">
        <v>109</v>
      </c>
      <c r="C28" s="25">
        <v>10</v>
      </c>
      <c r="D28" s="51">
        <f>(Лист1!E58+Лист2!D66)/2</f>
        <v>7.1211340206185572</v>
      </c>
    </row>
    <row r="29" spans="1:4" ht="19.5" thickBot="1">
      <c r="A29" s="23" t="s">
        <v>30</v>
      </c>
      <c r="B29" s="35" t="s">
        <v>29</v>
      </c>
      <c r="C29" s="25">
        <v>10</v>
      </c>
      <c r="D29" s="51">
        <f>(Лист1!E65+Лист2!D75)/2</f>
        <v>5.3788659793814428</v>
      </c>
    </row>
    <row r="30" spans="1:4" ht="79.5" thickBot="1">
      <c r="A30" s="23" t="s">
        <v>32</v>
      </c>
      <c r="B30" s="27" t="s">
        <v>121</v>
      </c>
      <c r="C30" s="25">
        <v>10</v>
      </c>
      <c r="D30" s="51">
        <f>(Лист1!E72+Лист2!D83)/2</f>
        <v>5.6726804123711343</v>
      </c>
    </row>
    <row r="31" spans="1:4" ht="31.5">
      <c r="A31" s="23" t="s">
        <v>34</v>
      </c>
      <c r="B31" s="29" t="s">
        <v>128</v>
      </c>
      <c r="C31" s="25">
        <v>10</v>
      </c>
      <c r="D31" s="51">
        <f>(Лист1!E79+Лист2!D89)/2</f>
        <v>7.981958762886598</v>
      </c>
    </row>
    <row r="32" spans="1:4" ht="31.5">
      <c r="A32" s="38" t="s">
        <v>36</v>
      </c>
      <c r="B32" s="44" t="s">
        <v>133</v>
      </c>
      <c r="C32" s="25">
        <v>10</v>
      </c>
      <c r="D32" s="51">
        <f>(Лист1!E86+Лист2!D99)/2</f>
        <v>6.5914948453608249</v>
      </c>
    </row>
    <row r="33" spans="1:4" ht="18.75">
      <c r="A33" s="38"/>
      <c r="B33" s="46" t="s">
        <v>152</v>
      </c>
      <c r="C33" s="43">
        <v>70</v>
      </c>
      <c r="D33" s="56">
        <f>D26+D27+D28+D29+D30+D31+D32</f>
        <v>50.534517673048612</v>
      </c>
    </row>
    <row r="34" spans="1:4" ht="46.5" customHeight="1">
      <c r="A34" s="39" t="s">
        <v>149</v>
      </c>
      <c r="B34" s="42" t="s">
        <v>156</v>
      </c>
      <c r="C34" s="41"/>
      <c r="D34" s="41"/>
    </row>
    <row r="35" spans="1:4" ht="15.75">
      <c r="A35" s="40" t="s">
        <v>39</v>
      </c>
      <c r="B35" s="41" t="s">
        <v>38</v>
      </c>
      <c r="C35" s="41">
        <v>10</v>
      </c>
      <c r="D35" s="55">
        <f>Лист1!E93</f>
        <v>8.1829896907216497</v>
      </c>
    </row>
    <row r="36" spans="1:4" ht="15.75">
      <c r="A36" s="40" t="s">
        <v>150</v>
      </c>
      <c r="B36" s="41" t="s">
        <v>43</v>
      </c>
      <c r="C36" s="41">
        <v>10</v>
      </c>
      <c r="D36" s="55">
        <f>Лист1!E99</f>
        <v>8.3634020618556697</v>
      </c>
    </row>
    <row r="37" spans="1:4" ht="15.75">
      <c r="A37" s="40"/>
      <c r="B37" s="46" t="s">
        <v>153</v>
      </c>
      <c r="C37" s="41">
        <v>20</v>
      </c>
      <c r="D37" s="55">
        <f>D35+D36</f>
        <v>16.546391752577321</v>
      </c>
    </row>
    <row r="38" spans="1:4" ht="63.75" customHeight="1">
      <c r="A38" s="47" t="s">
        <v>154</v>
      </c>
      <c r="B38" s="42" t="s">
        <v>155</v>
      </c>
      <c r="C38" s="41"/>
      <c r="D38" s="41"/>
    </row>
    <row r="39" spans="1:4" ht="15.75">
      <c r="A39" s="40" t="s">
        <v>157</v>
      </c>
      <c r="B39" s="41" t="s">
        <v>47</v>
      </c>
      <c r="C39" s="41">
        <v>10</v>
      </c>
      <c r="D39" s="55">
        <f>Лист1!E106</f>
        <v>7.1391752577319592</v>
      </c>
    </row>
    <row r="40" spans="1:4" ht="15.75">
      <c r="A40" s="40" t="s">
        <v>50</v>
      </c>
      <c r="B40" s="41" t="s">
        <v>49</v>
      </c>
      <c r="C40" s="41">
        <v>10</v>
      </c>
      <c r="D40" s="55">
        <f>Лист1!E112</f>
        <v>7.8865979381443303</v>
      </c>
    </row>
    <row r="41" spans="1:4" ht="15.75">
      <c r="A41" s="40" t="s">
        <v>52</v>
      </c>
      <c r="B41" s="41" t="s">
        <v>51</v>
      </c>
      <c r="C41" s="41">
        <v>10</v>
      </c>
      <c r="D41" s="55">
        <f>Лист1!E118</f>
        <v>7.6546391752577323</v>
      </c>
    </row>
    <row r="42" spans="1:4" ht="15.75">
      <c r="A42" s="40"/>
      <c r="B42" s="46" t="s">
        <v>158</v>
      </c>
      <c r="C42" s="41">
        <v>30</v>
      </c>
      <c r="D42" s="55">
        <f>D39+D40+D41</f>
        <v>22.680412371134022</v>
      </c>
    </row>
    <row r="43" spans="1:4" ht="15.75">
      <c r="A43" s="40"/>
      <c r="B43" s="41" t="s">
        <v>159</v>
      </c>
      <c r="C43" s="41">
        <v>160</v>
      </c>
      <c r="D43" s="48">
        <f>D24+D33+D37+D42</f>
        <v>119.16724963181152</v>
      </c>
    </row>
    <row r="44" spans="1:4" ht="15.75">
      <c r="A44" s="40"/>
      <c r="B44" s="41" t="s">
        <v>163</v>
      </c>
      <c r="C44" s="41"/>
      <c r="D44" s="49">
        <f>D43/160</f>
        <v>0.74479531019882195</v>
      </c>
    </row>
    <row r="45" spans="1:4">
      <c r="A45" t="s">
        <v>160</v>
      </c>
      <c r="B45" s="58" t="s">
        <v>164</v>
      </c>
      <c r="C45" s="58"/>
      <c r="D45" s="58"/>
    </row>
    <row r="46" spans="1:4">
      <c r="B46" s="59"/>
      <c r="C46" s="59"/>
      <c r="D46" s="59"/>
    </row>
    <row r="47" spans="1:4" ht="21.75" customHeight="1">
      <c r="B47" s="59"/>
      <c r="C47" s="59"/>
      <c r="D47" s="59"/>
    </row>
    <row r="48" spans="1:4" ht="31.5" customHeight="1">
      <c r="A48" t="s">
        <v>174</v>
      </c>
    </row>
    <row r="50" spans="1:4" ht="27.75" customHeight="1">
      <c r="A50" t="s">
        <v>161</v>
      </c>
    </row>
    <row r="51" spans="1:4">
      <c r="A51" s="59" t="s">
        <v>173</v>
      </c>
      <c r="B51" s="59"/>
      <c r="C51" s="59"/>
      <c r="D51" s="59"/>
    </row>
    <row r="52" spans="1:4" ht="13.5" customHeight="1">
      <c r="A52" s="59"/>
      <c r="B52" s="59"/>
      <c r="C52" s="59"/>
      <c r="D52" s="59"/>
    </row>
    <row r="53" spans="1:4" ht="36" customHeight="1">
      <c r="A53" s="59"/>
      <c r="B53" s="59"/>
      <c r="C53" s="59"/>
      <c r="D53" s="59"/>
    </row>
    <row r="55" spans="1:4">
      <c r="A55" t="s">
        <v>162</v>
      </c>
    </row>
    <row r="56" spans="1:4" ht="22.5" customHeight="1">
      <c r="A56" t="s">
        <v>168</v>
      </c>
    </row>
    <row r="57" spans="1:4" ht="22.5" customHeight="1">
      <c r="A57" t="s">
        <v>170</v>
      </c>
    </row>
    <row r="58" spans="1:4" ht="19.5" customHeight="1">
      <c r="A58" t="s">
        <v>169</v>
      </c>
    </row>
  </sheetData>
  <mergeCells count="2">
    <mergeCell ref="B45:D47"/>
    <mergeCell ref="A51:D5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2016-12-20T07:39:31Z</dcterms:modified>
</cp:coreProperties>
</file>